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45" windowWidth="19035" windowHeight="8700"/>
  </bookViews>
  <sheets>
    <sheet name="TEAM INFORMATION" sheetId="1" r:id="rId1"/>
    <sheet name="LINEUP INPUT" sheetId="3" r:id="rId2"/>
    <sheet name="PRINT COPY- Batting &amp; Postions " sheetId="2" r:id="rId3"/>
    <sheet name="PRINT COPY - Positions Only" sheetId="4" r:id="rId4"/>
    <sheet name="PRINT COPY -Batting Order Only" sheetId="5" r:id="rId5"/>
  </sheets>
  <definedNames>
    <definedName name="List">'LINEUP INPUT'!$B$1039999:$B$1040011</definedName>
    <definedName name="_xlnm.Print_Area" localSheetId="1">'LINEUP INPUT'!$B$2:$H$37</definedName>
    <definedName name="_xlnm.Print_Area" localSheetId="3">'PRINT COPY - Positions Only'!$A$1:$M$17</definedName>
    <definedName name="_xlnm.Print_Area" localSheetId="4">'PRINT COPY -Batting Order Only'!$A$1:$C$17</definedName>
    <definedName name="_xlnm.Print_Titles" localSheetId="1">'LINEUP INPUT'!$2:$8</definedName>
    <definedName name="Roster">'LINEUP INPUT'!$B$1039999:$B$1040010</definedName>
    <definedName name="Team">'LINEUP INPUT'!$B$1039999:$B$1040014</definedName>
  </definedNames>
  <calcPr calcId="125725"/>
</workbook>
</file>

<file path=xl/calcChain.xml><?xml version="1.0" encoding="utf-8"?>
<calcChain xmlns="http://schemas.openxmlformats.org/spreadsheetml/2006/main">
  <c r="M17" i="4"/>
  <c r="K17"/>
  <c r="I17"/>
  <c r="G17"/>
  <c r="E17"/>
  <c r="C17"/>
  <c r="M16"/>
  <c r="K16"/>
  <c r="I16"/>
  <c r="G16"/>
  <c r="E16"/>
  <c r="C16"/>
  <c r="M15"/>
  <c r="K15"/>
  <c r="I15"/>
  <c r="G15"/>
  <c r="E15"/>
  <c r="C15"/>
  <c r="M14"/>
  <c r="K14"/>
  <c r="I14"/>
  <c r="G14"/>
  <c r="E14"/>
  <c r="C14"/>
  <c r="M13"/>
  <c r="K13"/>
  <c r="I13"/>
  <c r="G13"/>
  <c r="E13"/>
  <c r="C13"/>
  <c r="M12"/>
  <c r="K12"/>
  <c r="I12"/>
  <c r="G12"/>
  <c r="E12"/>
  <c r="C12"/>
  <c r="M11"/>
  <c r="K11"/>
  <c r="I11"/>
  <c r="G11"/>
  <c r="E11"/>
  <c r="C11"/>
  <c r="M10"/>
  <c r="K10"/>
  <c r="I10"/>
  <c r="G10"/>
  <c r="E10"/>
  <c r="C10"/>
  <c r="M9"/>
  <c r="K9"/>
  <c r="I9"/>
  <c r="G9"/>
  <c r="E9"/>
  <c r="C9"/>
  <c r="M8"/>
  <c r="K8"/>
  <c r="I8"/>
  <c r="G8"/>
  <c r="E8"/>
  <c r="C8"/>
  <c r="M7"/>
  <c r="K7"/>
  <c r="I7"/>
  <c r="G7"/>
  <c r="E7"/>
  <c r="C7"/>
  <c r="M6"/>
  <c r="K6"/>
  <c r="I6"/>
  <c r="G6"/>
  <c r="E6"/>
  <c r="C6" l="1"/>
  <c r="B17" i="5"/>
  <c r="B16"/>
  <c r="B15"/>
  <c r="B14"/>
  <c r="B13"/>
  <c r="B12"/>
  <c r="B11"/>
  <c r="B10"/>
  <c r="B9"/>
  <c r="B8"/>
  <c r="B7"/>
  <c r="B6"/>
  <c r="A3"/>
  <c r="A2"/>
  <c r="A1"/>
  <c r="A3" i="4"/>
  <c r="A2"/>
  <c r="A1"/>
  <c r="A3" i="2"/>
  <c r="A2"/>
  <c r="A1"/>
  <c r="AF21" i="3"/>
  <c r="AM21" s="1"/>
  <c r="N18" i="2" s="1"/>
  <c r="AE21" i="3"/>
  <c r="AL21" s="1"/>
  <c r="L18" i="2" s="1"/>
  <c r="AD21" i="3"/>
  <c r="AK21" s="1"/>
  <c r="J18" i="2" s="1"/>
  <c r="AC21" i="3"/>
  <c r="AJ21" s="1"/>
  <c r="H18" i="2" s="1"/>
  <c r="AB21" i="3"/>
  <c r="AI21" s="1"/>
  <c r="F18" i="2" s="1"/>
  <c r="AA21" i="3"/>
  <c r="AH21" s="1"/>
  <c r="D18" i="2" s="1"/>
  <c r="AF20" i="3"/>
  <c r="AM20" s="1"/>
  <c r="N17" i="2" s="1"/>
  <c r="AE20" i="3"/>
  <c r="AL20" s="1"/>
  <c r="L17" i="2" s="1"/>
  <c r="AD20" i="3"/>
  <c r="AK20" s="1"/>
  <c r="J17" i="2" s="1"/>
  <c r="AC20" i="3"/>
  <c r="AJ20" s="1"/>
  <c r="H17" i="2" s="1"/>
  <c r="AB20" i="3"/>
  <c r="AI20" s="1"/>
  <c r="F17" i="2" s="1"/>
  <c r="AA20" i="3"/>
  <c r="AH20" s="1"/>
  <c r="D17" i="2" s="1"/>
  <c r="AF19" i="3"/>
  <c r="AM19" s="1"/>
  <c r="N16" i="2" s="1"/>
  <c r="AE19" i="3"/>
  <c r="AL19" s="1"/>
  <c r="L16" i="2" s="1"/>
  <c r="AD19" i="3"/>
  <c r="AK19" s="1"/>
  <c r="J16" i="2" s="1"/>
  <c r="AC19" i="3"/>
  <c r="AJ19" s="1"/>
  <c r="H16" i="2" s="1"/>
  <c r="AB19" i="3"/>
  <c r="AI19" s="1"/>
  <c r="F16" i="2" s="1"/>
  <c r="AA19" i="3"/>
  <c r="AH19" s="1"/>
  <c r="D16" i="2" s="1"/>
  <c r="AF18" i="3"/>
  <c r="AM18" s="1"/>
  <c r="N15" i="2" s="1"/>
  <c r="AE18" i="3"/>
  <c r="AL18" s="1"/>
  <c r="L15" i="2" s="1"/>
  <c r="AD18" i="3"/>
  <c r="AK18" s="1"/>
  <c r="J15" i="2" s="1"/>
  <c r="AC18" i="3"/>
  <c r="AJ18" s="1"/>
  <c r="H15" i="2" s="1"/>
  <c r="AB18" i="3"/>
  <c r="AI18" s="1"/>
  <c r="F15" i="2" s="1"/>
  <c r="AA18" i="3"/>
  <c r="AH18" s="1"/>
  <c r="D15" i="2" s="1"/>
  <c r="AF17" i="3"/>
  <c r="AM17" s="1"/>
  <c r="N14" i="2" s="1"/>
  <c r="AE17" i="3"/>
  <c r="AL17" s="1"/>
  <c r="L14" i="2" s="1"/>
  <c r="AD17" i="3"/>
  <c r="AK17" s="1"/>
  <c r="J14" i="2" s="1"/>
  <c r="AC17" i="3"/>
  <c r="AJ17" s="1"/>
  <c r="H14" i="2" s="1"/>
  <c r="AB17" i="3"/>
  <c r="AI17" s="1"/>
  <c r="F14" i="2" s="1"/>
  <c r="AA17" i="3"/>
  <c r="AH17" s="1"/>
  <c r="D14" i="2" s="1"/>
  <c r="AF16" i="3"/>
  <c r="AM16" s="1"/>
  <c r="N13" i="2" s="1"/>
  <c r="AE16" i="3"/>
  <c r="AL16" s="1"/>
  <c r="L13" i="2" s="1"/>
  <c r="AD16" i="3"/>
  <c r="AK16" s="1"/>
  <c r="J13" i="2" s="1"/>
  <c r="AC16" i="3"/>
  <c r="AJ16" s="1"/>
  <c r="H13" i="2" s="1"/>
  <c r="AB16" i="3"/>
  <c r="AI16" s="1"/>
  <c r="F13" i="2" s="1"/>
  <c r="AA16" i="3"/>
  <c r="AH16" s="1"/>
  <c r="D13" i="2" s="1"/>
  <c r="AF15" i="3"/>
  <c r="AM15" s="1"/>
  <c r="N12" i="2" s="1"/>
  <c r="AE15" i="3"/>
  <c r="AL15" s="1"/>
  <c r="L12" i="2" s="1"/>
  <c r="AD15" i="3"/>
  <c r="AK15" s="1"/>
  <c r="J12" i="2" s="1"/>
  <c r="AC15" i="3"/>
  <c r="AJ15" s="1"/>
  <c r="H12" i="2" s="1"/>
  <c r="AB15" i="3"/>
  <c r="AI15" s="1"/>
  <c r="F12" i="2" s="1"/>
  <c r="AA15" i="3"/>
  <c r="AH15" s="1"/>
  <c r="D12" i="2" s="1"/>
  <c r="AF14" i="3"/>
  <c r="AM14" s="1"/>
  <c r="N11" i="2" s="1"/>
  <c r="AE14" i="3"/>
  <c r="AL14" s="1"/>
  <c r="L11" i="2" s="1"/>
  <c r="AD14" i="3"/>
  <c r="AK14" s="1"/>
  <c r="J11" i="2" s="1"/>
  <c r="AC14" i="3"/>
  <c r="AJ14" s="1"/>
  <c r="H11" i="2" s="1"/>
  <c r="AB14" i="3"/>
  <c r="AI14" s="1"/>
  <c r="F11" i="2" s="1"/>
  <c r="AA14" i="3"/>
  <c r="AH14" s="1"/>
  <c r="D11" i="2" s="1"/>
  <c r="AF13" i="3"/>
  <c r="AM13" s="1"/>
  <c r="N10" i="2" s="1"/>
  <c r="AE13" i="3"/>
  <c r="AL13" s="1"/>
  <c r="L10" i="2" s="1"/>
  <c r="AD13" i="3"/>
  <c r="AK13" s="1"/>
  <c r="J10" i="2" s="1"/>
  <c r="AC13" i="3"/>
  <c r="AJ13" s="1"/>
  <c r="H10" i="2" s="1"/>
  <c r="AB13" i="3"/>
  <c r="AI13" s="1"/>
  <c r="F10" i="2" s="1"/>
  <c r="AA13" i="3"/>
  <c r="AH13" s="1"/>
  <c r="D10" i="2" s="1"/>
  <c r="AF12" i="3"/>
  <c r="AM12" s="1"/>
  <c r="N9" i="2" s="1"/>
  <c r="AE12" i="3"/>
  <c r="AL12" s="1"/>
  <c r="L9" i="2" s="1"/>
  <c r="AD12" i="3"/>
  <c r="AK12" s="1"/>
  <c r="J9" i="2" s="1"/>
  <c r="AC12" i="3"/>
  <c r="AJ12" s="1"/>
  <c r="H9" i="2" s="1"/>
  <c r="AB12" i="3"/>
  <c r="AI12" s="1"/>
  <c r="F9" i="2" s="1"/>
  <c r="AA12" i="3"/>
  <c r="AH12" s="1"/>
  <c r="D9" i="2" s="1"/>
  <c r="AF11" i="3"/>
  <c r="AM11" s="1"/>
  <c r="N8" i="2" s="1"/>
  <c r="AE11" i="3"/>
  <c r="AL11" s="1"/>
  <c r="L8" i="2" s="1"/>
  <c r="AD11" i="3"/>
  <c r="AK11" s="1"/>
  <c r="J8" i="2" s="1"/>
  <c r="AC11" i="3"/>
  <c r="AJ11" s="1"/>
  <c r="H8" i="2" s="1"/>
  <c r="AB11" i="3"/>
  <c r="AI11" s="1"/>
  <c r="F8" i="2" s="1"/>
  <c r="AA11" i="3"/>
  <c r="AH11" s="1"/>
  <c r="D8" i="2" s="1"/>
  <c r="AF10" i="3"/>
  <c r="AM10" s="1"/>
  <c r="N7" i="2" s="1"/>
  <c r="AE10" i="3"/>
  <c r="AL10" s="1"/>
  <c r="L7" i="2" s="1"/>
  <c r="AD10" i="3"/>
  <c r="AK10" s="1"/>
  <c r="J7" i="2" s="1"/>
  <c r="AC10" i="3"/>
  <c r="AJ10" s="1"/>
  <c r="H7" i="2" s="1"/>
  <c r="AB10" i="3"/>
  <c r="AI10" s="1"/>
  <c r="F7" i="2" s="1"/>
  <c r="AA10" i="3"/>
  <c r="AH10" s="1"/>
  <c r="D7" i="2" s="1"/>
  <c r="B1040011" i="3"/>
  <c r="B1040010"/>
  <c r="B1040009"/>
  <c r="B1040008"/>
  <c r="B1040007"/>
  <c r="B1040006"/>
  <c r="B1040005"/>
  <c r="B1040004"/>
  <c r="B1040003"/>
  <c r="B1040002"/>
  <c r="B1040001"/>
  <c r="B1040000"/>
  <c r="B1039999"/>
  <c r="B7" i="2" l="1"/>
  <c r="C6" i="5"/>
  <c r="A7" i="2" s="1"/>
  <c r="B11"/>
  <c r="C10" i="5"/>
  <c r="A11" i="2" s="1"/>
  <c r="B15"/>
  <c r="C14" i="5"/>
  <c r="A15" i="2" s="1"/>
  <c r="B10"/>
  <c r="C9" i="5"/>
  <c r="A10" i="2" s="1"/>
  <c r="B14"/>
  <c r="C13" i="5"/>
  <c r="A14" i="2" s="1"/>
  <c r="B18"/>
  <c r="C17" i="5"/>
  <c r="A18" i="2" s="1"/>
  <c r="B9"/>
  <c r="C8" i="5"/>
  <c r="A9" i="2" s="1"/>
  <c r="B13"/>
  <c r="C12" i="5"/>
  <c r="A13" i="2" s="1"/>
  <c r="B17"/>
  <c r="C16" i="5"/>
  <c r="A17" i="2" s="1"/>
  <c r="B8"/>
  <c r="C7" i="5"/>
  <c r="A8" i="2" s="1"/>
  <c r="B12"/>
  <c r="C11" i="5"/>
  <c r="A12" i="2" s="1"/>
  <c r="B16"/>
  <c r="C15" i="5"/>
  <c r="A16" i="2" s="1"/>
  <c r="AG13" i="3"/>
  <c r="AG15"/>
  <c r="AG17"/>
  <c r="AG19"/>
  <c r="J19" s="1"/>
  <c r="AG21"/>
  <c r="AG12"/>
  <c r="AG14"/>
  <c r="AG16"/>
  <c r="J16" s="1"/>
  <c r="AG18"/>
  <c r="AG20"/>
  <c r="AG11"/>
  <c r="AG10"/>
  <c r="K11" l="1"/>
  <c r="S11"/>
  <c r="O11"/>
  <c r="T11"/>
  <c r="P11"/>
  <c r="U11"/>
  <c r="Q11"/>
  <c r="M11"/>
  <c r="V11"/>
  <c r="R11"/>
  <c r="N11"/>
  <c r="K18"/>
  <c r="U18"/>
  <c r="Q18"/>
  <c r="M18"/>
  <c r="V18"/>
  <c r="R18"/>
  <c r="N18"/>
  <c r="S18"/>
  <c r="O18"/>
  <c r="T18"/>
  <c r="P18"/>
  <c r="K21"/>
  <c r="S21"/>
  <c r="O21"/>
  <c r="T21"/>
  <c r="P21"/>
  <c r="U21"/>
  <c r="Q21"/>
  <c r="M21"/>
  <c r="V21"/>
  <c r="R21"/>
  <c r="N21"/>
  <c r="K13"/>
  <c r="S13"/>
  <c r="O13"/>
  <c r="T13"/>
  <c r="P13"/>
  <c r="U13"/>
  <c r="Q13"/>
  <c r="M13"/>
  <c r="V13"/>
  <c r="R13"/>
  <c r="N13"/>
  <c r="K10"/>
  <c r="U10"/>
  <c r="Q10"/>
  <c r="M10"/>
  <c r="V10"/>
  <c r="R10"/>
  <c r="N10"/>
  <c r="S10"/>
  <c r="O10"/>
  <c r="T10"/>
  <c r="P10"/>
  <c r="K20"/>
  <c r="U20"/>
  <c r="Q20"/>
  <c r="M20"/>
  <c r="V20"/>
  <c r="R20"/>
  <c r="N20"/>
  <c r="S20"/>
  <c r="O20"/>
  <c r="T20"/>
  <c r="P20"/>
  <c r="K12"/>
  <c r="U12"/>
  <c r="Q12"/>
  <c r="M12"/>
  <c r="V12"/>
  <c r="R12"/>
  <c r="N12"/>
  <c r="S12"/>
  <c r="O12"/>
  <c r="T12"/>
  <c r="P12"/>
  <c r="K15"/>
  <c r="S15"/>
  <c r="O15"/>
  <c r="T15"/>
  <c r="P15"/>
  <c r="U15"/>
  <c r="Q15"/>
  <c r="M15"/>
  <c r="V15"/>
  <c r="R15"/>
  <c r="N15"/>
  <c r="U14"/>
  <c r="Q14"/>
  <c r="M14"/>
  <c r="V14"/>
  <c r="R14"/>
  <c r="N14"/>
  <c r="S14"/>
  <c r="O14"/>
  <c r="T14"/>
  <c r="P14"/>
  <c r="S17"/>
  <c r="O17"/>
  <c r="T17"/>
  <c r="P17"/>
  <c r="U17"/>
  <c r="Q17"/>
  <c r="M17"/>
  <c r="V17"/>
  <c r="R17"/>
  <c r="N17"/>
  <c r="K16"/>
  <c r="U16"/>
  <c r="Q16"/>
  <c r="M16"/>
  <c r="V16"/>
  <c r="R16"/>
  <c r="N16"/>
  <c r="S16"/>
  <c r="O16"/>
  <c r="T16"/>
  <c r="P16"/>
  <c r="K19"/>
  <c r="S19"/>
  <c r="O19"/>
  <c r="T19"/>
  <c r="P19"/>
  <c r="U19"/>
  <c r="Q19"/>
  <c r="M19"/>
  <c r="V19"/>
  <c r="R19"/>
  <c r="N19"/>
  <c r="J17"/>
  <c r="K17"/>
  <c r="D18"/>
  <c r="G18"/>
  <c r="F18"/>
  <c r="E18"/>
  <c r="G21"/>
  <c r="F21"/>
  <c r="E21"/>
  <c r="D21"/>
  <c r="H21" s="1"/>
  <c r="F20"/>
  <c r="E20"/>
  <c r="H20"/>
  <c r="D20"/>
  <c r="G20"/>
  <c r="G12"/>
  <c r="F12"/>
  <c r="E12"/>
  <c r="D12"/>
  <c r="E15"/>
  <c r="D15"/>
  <c r="G15"/>
  <c r="F15"/>
  <c r="F11"/>
  <c r="E11"/>
  <c r="D11"/>
  <c r="G11"/>
  <c r="D14"/>
  <c r="G14"/>
  <c r="F14"/>
  <c r="E14"/>
  <c r="G17"/>
  <c r="F17"/>
  <c r="E17"/>
  <c r="D17"/>
  <c r="E10"/>
  <c r="D10"/>
  <c r="G10"/>
  <c r="F10"/>
  <c r="F16"/>
  <c r="E16"/>
  <c r="D16"/>
  <c r="G16"/>
  <c r="E19"/>
  <c r="D19"/>
  <c r="G19"/>
  <c r="F19"/>
  <c r="G13"/>
  <c r="F13"/>
  <c r="E13"/>
  <c r="D13"/>
  <c r="J14"/>
  <c r="J21"/>
  <c r="K14"/>
  <c r="J20"/>
  <c r="J13"/>
  <c r="J18"/>
  <c r="J12"/>
  <c r="J15"/>
  <c r="J10"/>
  <c r="J11"/>
  <c r="H16" l="1"/>
  <c r="H17"/>
  <c r="H12"/>
  <c r="H13"/>
  <c r="H15"/>
  <c r="H10"/>
  <c r="H11"/>
  <c r="H19"/>
  <c r="H18"/>
  <c r="H14"/>
</calcChain>
</file>

<file path=xl/comments1.xml><?xml version="1.0" encoding="utf-8"?>
<comments xmlns="http://schemas.openxmlformats.org/spreadsheetml/2006/main">
  <authors>
    <author xml:space="preserve"> Darren Gonzales</author>
  </authors>
  <commentList>
    <comment ref="B10" authorId="0">
      <text>
        <r>
          <rPr>
            <b/>
            <sz val="8"/>
            <color indexed="81"/>
            <rFont val="Tahoma"/>
            <family val="2"/>
          </rPr>
          <t xml:space="preserve"> Darren Gonzales:</t>
        </r>
        <r>
          <rPr>
            <sz val="8"/>
            <color indexed="81"/>
            <rFont val="Tahoma"/>
            <family val="2"/>
          </rPr>
          <t xml:space="preserve">
Player # must be a number from 1 to 99</t>
        </r>
      </text>
    </comment>
  </commentList>
</comments>
</file>

<file path=xl/sharedStrings.xml><?xml version="1.0" encoding="utf-8"?>
<sst xmlns="http://schemas.openxmlformats.org/spreadsheetml/2006/main" count="89" uniqueCount="50">
  <si>
    <t>Team Name:</t>
  </si>
  <si>
    <t>#</t>
  </si>
  <si>
    <t>Player Name</t>
  </si>
  <si>
    <t>Player #</t>
  </si>
  <si>
    <t>VIOTTA, VANCE, FELDMEIR, CHRISTOPHER, KIRK, CORIE, VIOTTA</t>
  </si>
  <si>
    <t>GONZALES, DELGADO, OXENHORN, VANCE, WARD, NORRBOHM, DRAMA, FELDMEIR</t>
  </si>
  <si>
    <t>OUT</t>
  </si>
  <si>
    <t>Bench</t>
  </si>
  <si>
    <t>RF</t>
  </si>
  <si>
    <t>Right Field</t>
  </si>
  <si>
    <t>RC</t>
  </si>
  <si>
    <t>Right Center</t>
  </si>
  <si>
    <t>LC</t>
  </si>
  <si>
    <t>Left Center</t>
  </si>
  <si>
    <t>LF</t>
  </si>
  <si>
    <t>Left Field</t>
  </si>
  <si>
    <t>SS</t>
  </si>
  <si>
    <t>Short Stop</t>
  </si>
  <si>
    <t>3B</t>
  </si>
  <si>
    <t>Third Base</t>
  </si>
  <si>
    <t>2B</t>
  </si>
  <si>
    <t>Second Base</t>
  </si>
  <si>
    <t>1B</t>
  </si>
  <si>
    <t>First Base</t>
  </si>
  <si>
    <t>C</t>
  </si>
  <si>
    <t>Catcher</t>
  </si>
  <si>
    <t>P</t>
  </si>
  <si>
    <t>Pitcher</t>
  </si>
  <si>
    <t>Positions</t>
  </si>
  <si>
    <t>Total</t>
  </si>
  <si>
    <t>Outfield</t>
  </si>
  <si>
    <t>Infield</t>
  </si>
  <si>
    <t>Name</t>
  </si>
  <si>
    <t>1st - 5th</t>
  </si>
  <si>
    <t>Directions:</t>
  </si>
  <si>
    <t>Input 
Batting
Order</t>
  </si>
  <si>
    <t>Input Date of Game</t>
  </si>
  <si>
    <t>Input Opponent</t>
  </si>
  <si>
    <t>POSITIONS</t>
  </si>
  <si>
    <t>ENTIRE GAME</t>
  </si>
  <si>
    <t>IF</t>
  </si>
  <si>
    <t>OF/C</t>
  </si>
  <si>
    <t>Input Postions:</t>
  </si>
  <si>
    <t>1. Fill out highlighted information below</t>
  </si>
  <si>
    <t>3. Print the tab(s) you want for the game.</t>
  </si>
  <si>
    <t>Jersey #</t>
  </si>
  <si>
    <t>2. Input highlighted line up information for each game on the second tab</t>
  </si>
  <si>
    <r>
      <t>Rule 3--</t>
    </r>
    <r>
      <rPr>
        <sz val="20"/>
        <rFont val="Verdana"/>
        <family val="2"/>
      </rPr>
      <t>Each player must play at least four innings defensively in a game that goes a full six innings and shall not rest in consecutive innings. No player shall sit two innings, until each player has sat at least one inning. No player may play more than two innings at any one position per game except 1st base and catcher. These players are allowed a maximum of 3 innings at 1st base or catcher per game. Catcher must play all 3 innings with full gear. Catchers not in full gear must be at the back of the batter for safety reasons and fairness to the batter. Each player must play at least one inning of outfield.</t>
    </r>
  </si>
  <si>
    <r>
      <t>Rule 17--</t>
    </r>
    <r>
      <rPr>
        <sz val="20"/>
        <rFont val="Verdana"/>
        <family val="2"/>
      </rPr>
      <t>Each player must play at least two of the first five innings at an “infield position.” Each player must play at least one of the first five innings at an “outfield position”. Each player may not play more than 4 innings of infield.  The coach and the parents may only waive this rule after consultation and concurrence by League Director prior to each game. The infield positions are P, 1B, 2B, 3B, and SS. The outfield positions are C, LF, LCF, RCF, RF.</t>
    </r>
  </si>
  <si>
    <r>
      <rPr>
        <b/>
        <sz val="16"/>
        <color theme="1"/>
        <rFont val="Calibri"/>
        <family val="2"/>
        <scheme val="minor"/>
      </rPr>
      <t xml:space="preserve">Roster: </t>
    </r>
    <r>
      <rPr>
        <sz val="14"/>
        <color theme="1"/>
        <rFont val="Calibri"/>
        <family val="2"/>
        <scheme val="minor"/>
      </rPr>
      <t>(enter in alphabetical order without duplicate values or extra spaces)</t>
    </r>
  </si>
</sst>
</file>

<file path=xl/styles.xml><?xml version="1.0" encoding="utf-8"?>
<styleSheet xmlns="http://schemas.openxmlformats.org/spreadsheetml/2006/main">
  <numFmts count="1">
    <numFmt numFmtId="164" formatCode="0."/>
  </numFmts>
  <fonts count="34">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8"/>
      <color indexed="81"/>
      <name val="Tahoma"/>
      <family val="2"/>
    </font>
    <font>
      <b/>
      <sz val="8"/>
      <color indexed="81"/>
      <name val="Tahoma"/>
      <family val="2"/>
    </font>
    <font>
      <sz val="12"/>
      <color theme="1"/>
      <name val="Times New Roman"/>
      <family val="2"/>
    </font>
    <font>
      <sz val="30"/>
      <color theme="3" tint="-0.499984740745262"/>
      <name val="Times New Roman"/>
      <family val="1"/>
    </font>
    <font>
      <b/>
      <sz val="15"/>
      <color theme="3" tint="-0.499984740745262"/>
      <name val="Times New Roman"/>
      <family val="1"/>
    </font>
    <font>
      <sz val="30"/>
      <color theme="1"/>
      <name val="Times New Roman"/>
      <family val="2"/>
    </font>
    <font>
      <b/>
      <sz val="12"/>
      <color theme="1"/>
      <name val="Times New Roman"/>
      <family val="1"/>
    </font>
    <font>
      <sz val="10"/>
      <name val="Arial"/>
      <family val="2"/>
    </font>
    <font>
      <b/>
      <sz val="20"/>
      <name val="Verdana"/>
      <family val="2"/>
    </font>
    <font>
      <sz val="12"/>
      <name val="Times New Roman"/>
      <family val="2"/>
    </font>
    <font>
      <sz val="11"/>
      <name val="Calibri"/>
      <family val="2"/>
      <scheme val="minor"/>
    </font>
    <font>
      <b/>
      <sz val="30"/>
      <name val="Times New Roman"/>
      <family val="1"/>
    </font>
    <font>
      <b/>
      <sz val="12"/>
      <name val="Times New Roman"/>
      <family val="1"/>
    </font>
    <font>
      <b/>
      <sz val="14"/>
      <name val="Times New Roman"/>
      <family val="1"/>
    </font>
    <font>
      <b/>
      <sz val="24"/>
      <name val="Times New Roman"/>
      <family val="1"/>
    </font>
    <font>
      <sz val="30"/>
      <name val="Times New Roman"/>
      <family val="2"/>
    </font>
    <font>
      <sz val="16"/>
      <name val="Times New Roman"/>
      <family val="2"/>
    </font>
    <font>
      <b/>
      <sz val="22"/>
      <name val="Times New Roman"/>
      <family val="1"/>
    </font>
    <font>
      <sz val="18"/>
      <name val="Times New Roman"/>
      <family val="2"/>
    </font>
    <font>
      <b/>
      <sz val="16"/>
      <name val="Times New Roman"/>
      <family val="1"/>
    </font>
    <font>
      <b/>
      <sz val="18"/>
      <name val="Times New Roman"/>
      <family val="1"/>
    </font>
    <font>
      <b/>
      <sz val="20"/>
      <name val="Times New Roman"/>
      <family val="1"/>
    </font>
    <font>
      <sz val="11"/>
      <color theme="1"/>
      <name val="Times New Roman"/>
      <family val="1"/>
    </font>
    <font>
      <b/>
      <sz val="22"/>
      <color theme="1"/>
      <name val="Times New Roman"/>
      <family val="1"/>
    </font>
    <font>
      <sz val="22"/>
      <color theme="1"/>
      <name val="Times New Roman"/>
      <family val="1"/>
    </font>
    <font>
      <sz val="14"/>
      <color theme="1"/>
      <name val="Times New Roman"/>
      <family val="1"/>
    </font>
    <font>
      <sz val="20"/>
      <name val="Verdana"/>
      <family val="2"/>
    </font>
    <font>
      <sz val="14"/>
      <color theme="1"/>
      <name val="Calibri"/>
      <family val="2"/>
      <scheme val="minor"/>
    </font>
    <font>
      <b/>
      <sz val="48"/>
      <color theme="1"/>
      <name val="Times New Roman"/>
      <family val="1"/>
    </font>
    <font>
      <b/>
      <sz val="15"/>
      <name val="Times New Roman"/>
      <family val="1"/>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hair">
        <color theme="3" tint="-0.499984740745262"/>
      </left>
      <right style="medium">
        <color theme="3" tint="-0.499984740745262"/>
      </right>
      <top style="hair">
        <color theme="3" tint="-0.499984740745262"/>
      </top>
      <bottom style="medium">
        <color theme="3" tint="-0.499984740745262"/>
      </bottom>
      <diagonal/>
    </border>
    <border>
      <left style="hair">
        <color theme="3" tint="-0.499984740745262"/>
      </left>
      <right style="hair">
        <color theme="3" tint="-0.499984740745262"/>
      </right>
      <top style="hair">
        <color theme="3" tint="-0.499984740745262"/>
      </top>
      <bottom style="medium">
        <color theme="3" tint="-0.499984740745262"/>
      </bottom>
      <diagonal/>
    </border>
    <border>
      <left style="hair">
        <color theme="3" tint="-0.499984740745262"/>
      </left>
      <right style="medium">
        <color theme="3" tint="-0.499984740745262"/>
      </right>
      <top style="hair">
        <color theme="3" tint="-0.499984740745262"/>
      </top>
      <bottom style="hair">
        <color theme="3" tint="-0.499984740745262"/>
      </bottom>
      <diagonal/>
    </border>
    <border>
      <left style="hair">
        <color theme="3" tint="-0.499984740745262"/>
      </left>
      <right style="hair">
        <color theme="3" tint="-0.499984740745262"/>
      </right>
      <top style="hair">
        <color theme="3" tint="-0.499984740745262"/>
      </top>
      <bottom style="hair">
        <color theme="3" tint="-0.499984740745262"/>
      </bottom>
      <diagonal/>
    </border>
    <border>
      <left/>
      <right style="hair">
        <color theme="3" tint="-0.499984740745262"/>
      </right>
      <top style="hair">
        <color theme="3" tint="-0.499984740745262"/>
      </top>
      <bottom style="hair">
        <color theme="3" tint="-0.499984740745262"/>
      </bottom>
      <diagonal/>
    </border>
    <border>
      <left/>
      <right/>
      <top style="hair">
        <color theme="3" tint="-0.499984740745262"/>
      </top>
      <bottom style="hair">
        <color theme="3" tint="-0.499984740745262"/>
      </bottom>
      <diagonal/>
    </border>
    <border>
      <left style="medium">
        <color theme="3" tint="-0.499984740745262"/>
      </left>
      <right/>
      <top style="hair">
        <color theme="3" tint="-0.499984740745262"/>
      </top>
      <bottom style="hair">
        <color theme="3" tint="-0.499984740745262"/>
      </bottom>
      <diagonal/>
    </border>
    <border>
      <left/>
      <right style="medium">
        <color indexed="64"/>
      </right>
      <top style="hair">
        <color theme="3" tint="-0.499984740745262"/>
      </top>
      <bottom style="hair">
        <color theme="3" tint="-0.499984740745262"/>
      </bottom>
      <diagonal/>
    </border>
    <border>
      <left style="medium">
        <color indexed="64"/>
      </left>
      <right style="hair">
        <color theme="3" tint="-0.499984740745262"/>
      </right>
      <top style="hair">
        <color theme="3" tint="-0.499984740745262"/>
      </top>
      <bottom style="hair">
        <color theme="3" tint="-0.499984740745262"/>
      </bottom>
      <diagonal/>
    </border>
    <border>
      <left style="hair">
        <color theme="3" tint="-0.499984740745262"/>
      </left>
      <right style="medium">
        <color theme="3" tint="-0.499984740745262"/>
      </right>
      <top style="medium">
        <color theme="3" tint="-0.499984740745262"/>
      </top>
      <bottom style="hair">
        <color theme="3" tint="-0.499984740745262"/>
      </bottom>
      <diagonal/>
    </border>
    <border>
      <left style="hair">
        <color theme="3" tint="-0.499984740745262"/>
      </left>
      <right style="hair">
        <color theme="3" tint="-0.499984740745262"/>
      </right>
      <top style="medium">
        <color theme="3" tint="-0.499984740745262"/>
      </top>
      <bottom style="hair">
        <color theme="3" tint="-0.499984740745262"/>
      </bottom>
      <diagonal/>
    </border>
    <border>
      <left/>
      <right style="hair">
        <color theme="3" tint="-0.499984740745262"/>
      </right>
      <top style="medium">
        <color theme="3" tint="-0.499984740745262"/>
      </top>
      <bottom style="hair">
        <color theme="3" tint="-0.499984740745262"/>
      </bottom>
      <diagonal/>
    </border>
    <border>
      <left/>
      <right/>
      <top/>
      <bottom style="medium">
        <color theme="3" tint="-0.499984740745262"/>
      </bottom>
      <diagonal/>
    </border>
    <border>
      <left/>
      <right style="medium">
        <color indexed="64"/>
      </right>
      <top style="hair">
        <color theme="3" tint="-0.499984740745262"/>
      </top>
      <bottom style="medium">
        <color indexed="64"/>
      </bottom>
      <diagonal/>
    </border>
    <border>
      <left/>
      <right style="hair">
        <color theme="3" tint="-0.499984740745262"/>
      </right>
      <top style="hair">
        <color theme="3" tint="-0.499984740745262"/>
      </top>
      <bottom style="medium">
        <color indexed="64"/>
      </bottom>
      <diagonal/>
    </border>
    <border>
      <left style="medium">
        <color indexed="64"/>
      </left>
      <right style="hair">
        <color theme="3" tint="-0.499984740745262"/>
      </right>
      <top style="hair">
        <color theme="3" tint="-0.499984740745262"/>
      </top>
      <bottom style="medium">
        <color indexed="64"/>
      </bottom>
      <diagonal/>
    </border>
    <border>
      <left style="medium">
        <color theme="3" tint="-0.499984740745262"/>
      </left>
      <right style="hair">
        <color theme="3" tint="-0.499984740745262"/>
      </right>
      <top style="medium">
        <color theme="3" tint="-0.499984740745262"/>
      </top>
      <bottom style="hair">
        <color theme="3" tint="-0.499984740745262"/>
      </bottom>
      <diagonal/>
    </border>
    <border>
      <left style="medium">
        <color indexed="64"/>
      </left>
      <right style="medium">
        <color indexed="64"/>
      </right>
      <top style="medium">
        <color indexed="64"/>
      </top>
      <bottom style="medium">
        <color theme="3" tint="-0.499984740745262"/>
      </bottom>
      <diagonal/>
    </border>
    <border>
      <left style="medium">
        <color theme="3" tint="-0.499984740745262"/>
      </left>
      <right style="medium">
        <color theme="3" tint="-0.499984740745262"/>
      </right>
      <top style="medium">
        <color theme="3" tint="-0.499984740745262"/>
      </top>
      <bottom style="hair">
        <color theme="3" tint="-0.499984740745262"/>
      </bottom>
      <diagonal/>
    </border>
    <border>
      <left style="medium">
        <color theme="3" tint="-0.499984740745262"/>
      </left>
      <right style="medium">
        <color theme="3" tint="-0.499984740745262"/>
      </right>
      <top style="hair">
        <color theme="3" tint="-0.499984740745262"/>
      </top>
      <bottom style="hair">
        <color theme="3" tint="-0.499984740745262"/>
      </bottom>
      <diagonal/>
    </border>
    <border>
      <left style="medium">
        <color theme="3" tint="-0.499984740745262"/>
      </left>
      <right style="medium">
        <color theme="3" tint="-0.499984740745262"/>
      </right>
      <top style="hair">
        <color theme="3" tint="-0.499984740745262"/>
      </top>
      <bottom style="medium">
        <color theme="3" tint="-0.499984740745262"/>
      </bottom>
      <diagonal/>
    </border>
    <border>
      <left style="medium">
        <color theme="3" tint="-0.499984740745262"/>
      </left>
      <right style="hair">
        <color theme="3" tint="-0.499984740745262"/>
      </right>
      <top style="hair">
        <color theme="3" tint="-0.499984740745262"/>
      </top>
      <bottom style="medium">
        <color theme="3" tint="-0.499984740745262"/>
      </bottom>
      <diagonal/>
    </border>
    <border>
      <left style="medium">
        <color indexed="64"/>
      </left>
      <right/>
      <top style="medium">
        <color indexed="64"/>
      </top>
      <bottom style="medium">
        <color theme="3" tint="-0.499984740745262"/>
      </bottom>
      <diagonal/>
    </border>
    <border>
      <left style="medium">
        <color indexed="64"/>
      </left>
      <right/>
      <top style="medium">
        <color theme="3" tint="-0.499984740745262"/>
      </top>
      <bottom style="hair">
        <color theme="3" tint="-0.499984740745262"/>
      </bottom>
      <diagonal/>
    </border>
    <border>
      <left style="medium">
        <color indexed="64"/>
      </left>
      <right/>
      <top style="hair">
        <color theme="3" tint="-0.499984740745262"/>
      </top>
      <bottom style="hair">
        <color theme="3" tint="-0.499984740745262"/>
      </bottom>
      <diagonal/>
    </border>
    <border>
      <left style="medium">
        <color indexed="64"/>
      </left>
      <right/>
      <top style="hair">
        <color theme="3" tint="-0.499984740745262"/>
      </top>
      <bottom style="medium">
        <color indexed="64"/>
      </bottom>
      <diagonal/>
    </border>
    <border>
      <left style="medium">
        <color indexed="64"/>
      </left>
      <right/>
      <top style="medium">
        <color theme="3" tint="-0.499984740745262"/>
      </top>
      <bottom style="hair">
        <color indexed="64"/>
      </bottom>
      <diagonal/>
    </border>
    <border>
      <left/>
      <right style="medium">
        <color indexed="64"/>
      </right>
      <top style="medium">
        <color theme="3" tint="-0.499984740745262"/>
      </top>
      <bottom style="hair">
        <color indexed="64"/>
      </bottom>
      <diagonal/>
    </border>
    <border>
      <left/>
      <right/>
      <top style="medium">
        <color theme="3" tint="-0.499984740745262"/>
      </top>
      <bottom style="hair">
        <color indexed="64"/>
      </bottom>
      <diagonal/>
    </border>
    <border>
      <left style="medium">
        <color indexed="64"/>
      </left>
      <right/>
      <top/>
      <bottom style="medium">
        <color theme="3" tint="-0.499984740745262"/>
      </bottom>
      <diagonal/>
    </border>
    <border>
      <left/>
      <right style="medium">
        <color theme="3" tint="-0.499984740745262"/>
      </right>
      <top/>
      <bottom style="medium">
        <color theme="3" tint="-0.499984740745262"/>
      </bottom>
      <diagonal/>
    </border>
    <border>
      <left/>
      <right/>
      <top style="medium">
        <color indexed="64"/>
      </top>
      <bottom style="medium">
        <color indexed="64"/>
      </bottom>
      <diagonal/>
    </border>
    <border>
      <left/>
      <right style="medium">
        <color indexed="64"/>
      </right>
      <top/>
      <bottom style="medium">
        <color theme="3" tint="-0.499984740745262"/>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theme="3" tint="-0.499984740745262"/>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theme="3" tint="-0.499984740745262"/>
      </left>
      <right style="medium">
        <color indexed="64"/>
      </right>
      <top/>
      <bottom style="medium">
        <color theme="3" tint="-0.499984740745262"/>
      </bottom>
      <diagonal/>
    </border>
    <border>
      <left style="medium">
        <color theme="3" tint="-0.499984740745262"/>
      </left>
      <right style="medium">
        <color indexed="64"/>
      </right>
      <top style="medium">
        <color theme="3" tint="-0.499984740745262"/>
      </top>
      <bottom style="hair">
        <color indexed="64"/>
      </bottom>
      <diagonal/>
    </border>
    <border>
      <left style="medium">
        <color theme="3" tint="-0.499984740745262"/>
      </left>
      <right style="medium">
        <color indexed="64"/>
      </right>
      <top style="hair">
        <color indexed="64"/>
      </top>
      <bottom style="hair">
        <color indexed="64"/>
      </bottom>
      <diagonal/>
    </border>
    <border>
      <left/>
      <right style="medium">
        <color theme="3" tint="-0.499984740745262"/>
      </right>
      <top style="hair">
        <color indexed="64"/>
      </top>
      <bottom style="medium">
        <color indexed="64"/>
      </bottom>
      <diagonal/>
    </border>
    <border>
      <left style="medium">
        <color theme="3" tint="-0.499984740745262"/>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bottom style="medium">
        <color auto="1"/>
      </bottom>
      <diagonal/>
    </border>
    <border>
      <left style="medium">
        <color auto="1"/>
      </left>
      <right/>
      <top style="medium">
        <color auto="1"/>
      </top>
      <bottom style="hair">
        <color theme="3" tint="-0.499984740745262"/>
      </bottom>
      <diagonal/>
    </border>
    <border>
      <left/>
      <right/>
      <top style="medium">
        <color auto="1"/>
      </top>
      <bottom style="hair">
        <color theme="3" tint="-0.499984740745262"/>
      </bottom>
      <diagonal/>
    </border>
    <border>
      <left/>
      <right/>
      <top style="hair">
        <color theme="3" tint="-0.499984740745262"/>
      </top>
      <bottom style="medium">
        <color auto="1"/>
      </bottom>
      <diagonal/>
    </border>
    <border>
      <left style="medium">
        <color theme="3" tint="-0.499984740745262"/>
      </left>
      <right/>
      <top style="hair">
        <color theme="3" tint="-0.499984740745262"/>
      </top>
      <bottom style="medium">
        <color auto="1"/>
      </bottom>
      <diagonal/>
    </border>
    <border>
      <left/>
      <right style="medium">
        <color auto="1"/>
      </right>
      <top style="medium">
        <color auto="1"/>
      </top>
      <bottom style="hair">
        <color theme="3" tint="-0.499984740745262"/>
      </bottom>
      <diagonal/>
    </border>
    <border>
      <left style="medium">
        <color auto="1"/>
      </left>
      <right style="medium">
        <color indexed="64"/>
      </right>
      <top style="hair">
        <color theme="3" tint="-0.499984740745262"/>
      </top>
      <bottom style="hair">
        <color theme="3" tint="-0.499984740745262"/>
      </bottom>
      <diagonal/>
    </border>
  </borders>
  <cellStyleXfs count="4">
    <xf numFmtId="0" fontId="0" fillId="0" borderId="0"/>
    <xf numFmtId="0" fontId="6" fillId="0" borderId="0"/>
    <xf numFmtId="0" fontId="1" fillId="0" borderId="0"/>
    <xf numFmtId="9" fontId="11" fillId="0" borderId="0" applyFont="0" applyFill="0" applyBorder="0" applyAlignment="0" applyProtection="0"/>
  </cellStyleXfs>
  <cellXfs count="154">
    <xf numFmtId="0" fontId="0" fillId="0" borderId="0" xfId="0"/>
    <xf numFmtId="0" fontId="2" fillId="0" borderId="0" xfId="0" applyFont="1"/>
    <xf numFmtId="0" fontId="3" fillId="0" borderId="1" xfId="0" applyFont="1" applyBorder="1" applyAlignment="1">
      <alignment horizontal="center"/>
    </xf>
    <xf numFmtId="0" fontId="3" fillId="0" borderId="7" xfId="0" applyFont="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xf numFmtId="0" fontId="3" fillId="2" borderId="12" xfId="0" applyFont="1" applyFill="1" applyBorder="1" applyAlignment="1">
      <alignment horizontal="center"/>
    </xf>
    <xf numFmtId="0" fontId="3" fillId="2" borderId="13" xfId="0" applyFont="1" applyFill="1" applyBorder="1"/>
    <xf numFmtId="0" fontId="3" fillId="2" borderId="1" xfId="0" applyFont="1" applyFill="1" applyBorder="1" applyAlignment="1">
      <alignment horizontal="center"/>
    </xf>
    <xf numFmtId="164" fontId="2" fillId="0" borderId="0" xfId="0" applyNumberFormat="1" applyFont="1"/>
    <xf numFmtId="0" fontId="13" fillId="0" borderId="0" xfId="1" applyFont="1" applyBorder="1"/>
    <xf numFmtId="0" fontId="13" fillId="0" borderId="0" xfId="1" applyNumberFormat="1" applyFont="1" applyBorder="1" applyAlignment="1">
      <alignment vertical="top" wrapText="1"/>
    </xf>
    <xf numFmtId="0" fontId="14" fillId="0" borderId="0" xfId="0" applyFont="1" applyBorder="1"/>
    <xf numFmtId="0" fontId="15" fillId="0" borderId="34" xfId="1" applyFont="1" applyBorder="1" applyAlignment="1">
      <alignment horizontal="center" wrapText="1"/>
    </xf>
    <xf numFmtId="0" fontId="15" fillId="0" borderId="0" xfId="1" applyFont="1" applyBorder="1" applyAlignment="1">
      <alignment horizontal="center"/>
    </xf>
    <xf numFmtId="0" fontId="19" fillId="0" borderId="0" xfId="1" applyFont="1" applyBorder="1" applyAlignment="1">
      <alignment horizontal="center" vertical="center"/>
    </xf>
    <xf numFmtId="0" fontId="13" fillId="0" borderId="0" xfId="1" applyFont="1" applyBorder="1" applyAlignment="1">
      <alignment vertical="center"/>
    </xf>
    <xf numFmtId="0" fontId="17" fillId="0" borderId="33" xfId="1" applyFont="1" applyBorder="1" applyAlignment="1">
      <alignment horizontal="center" vertical="center"/>
    </xf>
    <xf numFmtId="0" fontId="17" fillId="0" borderId="27" xfId="1" applyFont="1" applyBorder="1" applyAlignment="1">
      <alignment horizontal="center" vertical="center"/>
    </xf>
    <xf numFmtId="0" fontId="17" fillId="0" borderId="26" xfId="1" applyFont="1" applyBorder="1" applyAlignment="1">
      <alignment horizontal="center" vertical="center"/>
    </xf>
    <xf numFmtId="0" fontId="17" fillId="0" borderId="25" xfId="1" applyFont="1" applyBorder="1" applyAlignment="1">
      <alignment horizontal="center" vertical="center"/>
    </xf>
    <xf numFmtId="0" fontId="17" fillId="0" borderId="21" xfId="1" applyFont="1" applyBorder="1" applyAlignment="1">
      <alignment horizontal="center" vertical="center"/>
    </xf>
    <xf numFmtId="0" fontId="17" fillId="0" borderId="24" xfId="1" applyFont="1" applyBorder="1" applyAlignment="1">
      <alignment horizontal="center" vertical="center"/>
    </xf>
    <xf numFmtId="0" fontId="17" fillId="0" borderId="25"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24" xfId="1" applyFont="1" applyFill="1" applyBorder="1" applyAlignment="1">
      <alignment horizontal="center" vertical="center"/>
    </xf>
    <xf numFmtId="0" fontId="17" fillId="0" borderId="32" xfId="1" applyFont="1" applyFill="1" applyBorder="1" applyAlignment="1">
      <alignment horizontal="center" vertical="center"/>
    </xf>
    <xf numFmtId="0" fontId="17" fillId="0" borderId="31" xfId="1" applyFont="1" applyFill="1" applyBorder="1" applyAlignment="1">
      <alignment horizontal="center" vertical="center"/>
    </xf>
    <xf numFmtId="0" fontId="17" fillId="0" borderId="30" xfId="1" applyFont="1" applyFill="1" applyBorder="1" applyAlignment="1">
      <alignment horizontal="center" vertical="center"/>
    </xf>
    <xf numFmtId="0" fontId="18" fillId="0" borderId="0" xfId="1" applyFont="1" applyFill="1" applyBorder="1" applyAlignment="1">
      <alignment vertical="center"/>
    </xf>
    <xf numFmtId="0" fontId="15"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13" fillId="0" borderId="0" xfId="1" applyFont="1" applyFill="1" applyBorder="1" applyAlignment="1">
      <alignment vertical="center"/>
    </xf>
    <xf numFmtId="0" fontId="15" fillId="0" borderId="29" xfId="1" applyFont="1" applyBorder="1" applyAlignment="1">
      <alignment horizontal="center"/>
    </xf>
    <xf numFmtId="0" fontId="13" fillId="0" borderId="0" xfId="1" applyFont="1" applyFill="1" applyBorder="1"/>
    <xf numFmtId="0" fontId="13" fillId="0" borderId="15" xfId="1" applyFont="1" applyBorder="1"/>
    <xf numFmtId="0" fontId="21" fillId="0" borderId="0" xfId="1" applyFont="1" applyBorder="1"/>
    <xf numFmtId="0" fontId="22" fillId="0" borderId="0" xfId="1" applyFont="1" applyBorder="1"/>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18" fillId="0" borderId="36" xfId="1" applyFont="1" applyFill="1" applyBorder="1" applyAlignment="1">
      <alignment horizontal="center" vertical="center"/>
    </xf>
    <xf numFmtId="0" fontId="18" fillId="0" borderId="37" xfId="1" applyFont="1" applyFill="1" applyBorder="1" applyAlignment="1">
      <alignment horizontal="center" vertical="center"/>
    </xf>
    <xf numFmtId="0" fontId="24" fillId="0" borderId="29" xfId="1" applyFont="1" applyBorder="1" applyAlignment="1">
      <alignment horizontal="center"/>
    </xf>
    <xf numFmtId="0" fontId="15" fillId="0" borderId="0" xfId="1" applyFont="1" applyBorder="1" applyAlignment="1">
      <alignment horizontal="center" wrapText="1"/>
    </xf>
    <xf numFmtId="0" fontId="18" fillId="2" borderId="28" xfId="1" applyFont="1" applyFill="1" applyBorder="1" applyAlignment="1">
      <alignment horizontal="center" vertical="center" wrapText="1"/>
    </xf>
    <xf numFmtId="0" fontId="18" fillId="2" borderId="26"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38"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5" fillId="0" borderId="39" xfId="1" applyFont="1" applyBorder="1" applyAlignment="1">
      <alignment horizontal="center" wrapText="1"/>
    </xf>
    <xf numFmtId="0" fontId="18" fillId="2" borderId="40" xfId="1" applyFont="1" applyFill="1" applyBorder="1" applyAlignment="1">
      <alignment horizontal="center" vertical="center"/>
    </xf>
    <xf numFmtId="0" fontId="18" fillId="2" borderId="41" xfId="1" applyFont="1" applyFill="1" applyBorder="1" applyAlignment="1">
      <alignment horizontal="center" vertical="center"/>
    </xf>
    <xf numFmtId="0" fontId="18" fillId="2" borderId="42" xfId="1" applyFont="1" applyFill="1" applyBorder="1" applyAlignment="1">
      <alignment horizontal="center" vertical="center"/>
    </xf>
    <xf numFmtId="0" fontId="19" fillId="0" borderId="43" xfId="1" applyFont="1" applyFill="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25" fillId="0" borderId="46" xfId="1" applyFont="1" applyBorder="1" applyAlignment="1">
      <alignment horizontal="center"/>
    </xf>
    <xf numFmtId="0" fontId="25" fillId="0" borderId="29" xfId="1" applyFont="1" applyBorder="1" applyAlignment="1">
      <alignment horizontal="center"/>
    </xf>
    <xf numFmtId="0" fontId="24" fillId="0" borderId="47" xfId="1" applyFont="1" applyBorder="1" applyAlignment="1">
      <alignment horizontal="center"/>
    </xf>
    <xf numFmtId="0" fontId="20" fillId="0" borderId="0" xfId="1" applyFont="1" applyBorder="1" applyAlignment="1">
      <alignment vertical="center"/>
    </xf>
    <xf numFmtId="0" fontId="19" fillId="0" borderId="50"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Fill="1" applyBorder="1" applyAlignment="1">
      <alignment horizontal="center" vertical="center"/>
    </xf>
    <xf numFmtId="0" fontId="19" fillId="0" borderId="13" xfId="1" applyFont="1" applyFill="1" applyBorder="1" applyAlignment="1">
      <alignment horizontal="center" vertical="center"/>
    </xf>
    <xf numFmtId="0" fontId="25" fillId="0" borderId="49" xfId="1" applyFont="1" applyBorder="1" applyAlignment="1">
      <alignment horizontal="center" wrapText="1"/>
    </xf>
    <xf numFmtId="16" fontId="24" fillId="0" borderId="0" xfId="1" applyNumberFormat="1" applyFont="1" applyBorder="1" applyAlignment="1">
      <alignment horizontal="center"/>
    </xf>
    <xf numFmtId="0" fontId="24" fillId="0" borderId="0" xfId="1" applyFont="1" applyBorder="1" applyAlignment="1">
      <alignment horizontal="center"/>
    </xf>
    <xf numFmtId="0" fontId="19" fillId="0" borderId="51" xfId="1" applyFont="1" applyFill="1" applyBorder="1" applyAlignment="1">
      <alignment horizontal="center" vertical="center"/>
    </xf>
    <xf numFmtId="0" fontId="17" fillId="0" borderId="0" xfId="1" applyFont="1" applyBorder="1" applyAlignment="1">
      <alignment horizontal="left" wrapText="1"/>
    </xf>
    <xf numFmtId="0" fontId="18" fillId="4" borderId="0" xfId="1" applyFont="1" applyFill="1" applyBorder="1" applyAlignment="1">
      <alignment horizontal="center" vertical="center" wrapText="1"/>
    </xf>
    <xf numFmtId="0" fontId="24" fillId="0" borderId="2" xfId="1" applyFont="1" applyBorder="1" applyAlignment="1">
      <alignment horizontal="center"/>
    </xf>
    <xf numFmtId="0" fontId="24" fillId="0" borderId="16" xfId="1" applyFont="1" applyBorder="1" applyAlignment="1">
      <alignment horizontal="center"/>
    </xf>
    <xf numFmtId="0" fontId="24" fillId="0" borderId="3" xfId="1" applyFont="1" applyBorder="1" applyAlignment="1">
      <alignment horizontal="center"/>
    </xf>
    <xf numFmtId="0" fontId="9" fillId="0" borderId="43" xfId="0" applyFont="1" applyBorder="1" applyAlignment="1">
      <alignment horizontal="center" vertical="center"/>
    </xf>
    <xf numFmtId="0" fontId="19" fillId="0" borderId="54" xfId="1" applyFont="1" applyFill="1" applyBorder="1" applyAlignment="1">
      <alignment horizontal="center" vertical="center"/>
    </xf>
    <xf numFmtId="0" fontId="24" fillId="0" borderId="55" xfId="1" applyFont="1" applyBorder="1" applyAlignment="1">
      <alignment horizont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0" fontId="19" fillId="0" borderId="54" xfId="1" applyFont="1" applyBorder="1" applyAlignment="1">
      <alignment horizontal="center" vertical="center"/>
    </xf>
    <xf numFmtId="0" fontId="19" fillId="0" borderId="58" xfId="1" applyFont="1" applyBorder="1" applyAlignment="1">
      <alignment horizontal="center" vertical="center"/>
    </xf>
    <xf numFmtId="0" fontId="19" fillId="0" borderId="59" xfId="1" applyFont="1" applyBorder="1" applyAlignment="1">
      <alignment horizontal="center" vertical="center"/>
    </xf>
    <xf numFmtId="0" fontId="18" fillId="0" borderId="4" xfId="1" applyFont="1" applyFill="1" applyBorder="1" applyAlignment="1">
      <alignment horizontal="center" vertical="center"/>
    </xf>
    <xf numFmtId="0" fontId="15" fillId="0" borderId="8" xfId="1" applyFont="1" applyFill="1" applyBorder="1" applyAlignment="1">
      <alignment horizontal="center" wrapText="1"/>
    </xf>
    <xf numFmtId="0" fontId="18" fillId="0" borderId="8" xfId="1" applyFont="1" applyFill="1" applyBorder="1" applyAlignment="1">
      <alignment horizontal="center" vertical="center"/>
    </xf>
    <xf numFmtId="0" fontId="25" fillId="0" borderId="0" xfId="1" applyFont="1" applyBorder="1" applyAlignment="1">
      <alignment horizontal="center" wrapText="1"/>
    </xf>
    <xf numFmtId="16" fontId="23" fillId="0" borderId="0" xfId="1" quotePrefix="1" applyNumberFormat="1" applyFont="1" applyBorder="1" applyAlignment="1">
      <alignment horizontal="center"/>
    </xf>
    <xf numFmtId="0" fontId="9" fillId="0" borderId="0" xfId="0" applyFont="1" applyBorder="1" applyAlignment="1">
      <alignment horizontal="center" vertical="center"/>
    </xf>
    <xf numFmtId="0" fontId="15" fillId="0" borderId="5" xfId="1" applyFont="1" applyBorder="1" applyAlignment="1">
      <alignment horizontal="center"/>
    </xf>
    <xf numFmtId="0" fontId="15" fillId="0" borderId="0" xfId="1" applyFont="1" applyFill="1" applyBorder="1" applyAlignment="1">
      <alignment vertical="center"/>
    </xf>
    <xf numFmtId="0" fontId="16" fillId="0" borderId="0" xfId="1" applyFont="1" applyBorder="1"/>
    <xf numFmtId="0" fontId="15" fillId="2" borderId="7" xfId="1" applyNumberFormat="1" applyFont="1" applyFill="1" applyBorder="1" applyAlignment="1"/>
    <xf numFmtId="0" fontId="15" fillId="2" borderId="6" xfId="1" applyFont="1" applyFill="1" applyBorder="1" applyAlignment="1"/>
    <xf numFmtId="0" fontId="15" fillId="2" borderId="7" xfId="1" applyFont="1" applyFill="1" applyBorder="1" applyAlignment="1"/>
    <xf numFmtId="0" fontId="26" fillId="0" borderId="0" xfId="0" applyFont="1"/>
    <xf numFmtId="0" fontId="28" fillId="0" borderId="0" xfId="0" applyFont="1"/>
    <xf numFmtId="14" fontId="15" fillId="2" borderId="6" xfId="1" applyNumberFormat="1" applyFont="1" applyFill="1" applyBorder="1" applyAlignment="1"/>
    <xf numFmtId="0" fontId="29" fillId="0" borderId="0" xfId="0" applyFont="1"/>
    <xf numFmtId="0" fontId="27" fillId="5" borderId="1" xfId="0" applyFont="1" applyFill="1" applyBorder="1" applyAlignment="1">
      <alignment horizontal="center"/>
    </xf>
    <xf numFmtId="0" fontId="27" fillId="0" borderId="1" xfId="0" applyFont="1" applyBorder="1" applyAlignment="1">
      <alignment horizontal="center"/>
    </xf>
    <xf numFmtId="0" fontId="15" fillId="0" borderId="61" xfId="0" applyFont="1" applyBorder="1" applyAlignment="1">
      <alignment horizontal="center"/>
    </xf>
    <xf numFmtId="0" fontId="18" fillId="0" borderId="62" xfId="0" applyFont="1" applyBorder="1" applyAlignment="1">
      <alignment horizontal="center" vertical="center"/>
    </xf>
    <xf numFmtId="0" fontId="18" fillId="0" borderId="41" xfId="0" applyFont="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7" fillId="6" borderId="63" xfId="0" applyFont="1" applyFill="1" applyBorder="1" applyAlignment="1">
      <alignment vertical="center"/>
    </xf>
    <xf numFmtId="0" fontId="7" fillId="6" borderId="22" xfId="0" applyFont="1" applyFill="1" applyBorder="1" applyAlignment="1">
      <alignment vertical="center"/>
    </xf>
    <xf numFmtId="0" fontId="7" fillId="6" borderId="64" xfId="0" applyFont="1" applyFill="1" applyBorder="1" applyAlignment="1">
      <alignment vertical="center"/>
    </xf>
    <xf numFmtId="0" fontId="33" fillId="0" borderId="63" xfId="0" applyFont="1" applyBorder="1" applyAlignment="1">
      <alignment horizontal="center" vertical="center"/>
    </xf>
    <xf numFmtId="0" fontId="8" fillId="6" borderId="63" xfId="0" applyFont="1" applyFill="1" applyBorder="1" applyAlignment="1">
      <alignment horizontal="center" vertical="center"/>
    </xf>
    <xf numFmtId="0" fontId="33" fillId="0" borderId="66" xfId="0" applyFont="1" applyBorder="1" applyAlignment="1">
      <alignment horizontal="center" vertical="center"/>
    </xf>
    <xf numFmtId="0" fontId="33" fillId="0" borderId="22" xfId="0" applyFont="1" applyBorder="1" applyAlignment="1">
      <alignment horizontal="center" vertical="center"/>
    </xf>
    <xf numFmtId="0" fontId="8" fillId="6" borderId="22" xfId="0" applyFont="1" applyFill="1" applyBorder="1" applyAlignment="1">
      <alignment horizontal="center" vertical="center"/>
    </xf>
    <xf numFmtId="0" fontId="8" fillId="6" borderId="64" xfId="0" applyFont="1" applyFill="1" applyBorder="1" applyAlignment="1">
      <alignment horizontal="center" vertical="center"/>
    </xf>
    <xf numFmtId="0" fontId="33" fillId="0" borderId="24" xfId="0" applyFont="1" applyBorder="1" applyAlignment="1">
      <alignment horizontal="center" vertical="center"/>
    </xf>
    <xf numFmtId="0" fontId="18" fillId="0" borderId="42" xfId="0" applyFont="1" applyBorder="1" applyAlignment="1">
      <alignment horizontal="center" vertical="center"/>
    </xf>
    <xf numFmtId="0" fontId="18" fillId="0" borderId="67" xfId="0" applyFont="1" applyBorder="1" applyAlignment="1">
      <alignment horizontal="center" vertical="center"/>
    </xf>
    <xf numFmtId="0" fontId="10" fillId="6" borderId="63" xfId="0" applyFont="1" applyFill="1" applyBorder="1" applyAlignment="1">
      <alignment vertical="center"/>
    </xf>
    <xf numFmtId="0" fontId="10" fillId="6" borderId="22" xfId="0" applyFont="1" applyFill="1" applyBorder="1" applyAlignment="1">
      <alignment vertical="center"/>
    </xf>
    <xf numFmtId="0" fontId="15" fillId="0" borderId="64" xfId="0" applyFont="1" applyBorder="1" applyAlignment="1">
      <alignment horizontal="center" vertical="center"/>
    </xf>
    <xf numFmtId="0" fontId="15" fillId="0" borderId="63" xfId="0" applyFont="1" applyBorder="1" applyAlignment="1">
      <alignment horizontal="center" vertical="center"/>
    </xf>
    <xf numFmtId="0" fontId="15" fillId="0" borderId="22" xfId="0" applyFont="1" applyBorder="1" applyAlignment="1">
      <alignment horizontal="center" vertical="center"/>
    </xf>
    <xf numFmtId="0" fontId="15" fillId="0" borderId="66" xfId="0" applyFont="1" applyBorder="1" applyAlignment="1">
      <alignment horizontal="center" vertical="center"/>
    </xf>
    <xf numFmtId="0" fontId="15" fillId="0" borderId="24" xfId="0" applyFont="1" applyBorder="1" applyAlignment="1">
      <alignment horizontal="center" vertical="center"/>
    </xf>
    <xf numFmtId="0" fontId="15" fillId="0" borderId="30" xfId="0" applyFont="1" applyBorder="1" applyAlignment="1">
      <alignment horizontal="center" vertical="center"/>
    </xf>
    <xf numFmtId="0" fontId="10" fillId="6" borderId="64" xfId="0" applyFont="1" applyFill="1" applyBorder="1" applyAlignment="1">
      <alignment vertical="center"/>
    </xf>
    <xf numFmtId="0" fontId="33" fillId="3" borderId="23" xfId="0" applyFont="1" applyFill="1" applyBorder="1" applyAlignment="1">
      <alignment horizontal="center" vertical="center"/>
    </xf>
    <xf numFmtId="0" fontId="33" fillId="3" borderId="22" xfId="0" applyFont="1" applyFill="1" applyBorder="1" applyAlignment="1">
      <alignment horizontal="center" vertical="center"/>
    </xf>
    <xf numFmtId="0" fontId="33" fillId="3" borderId="24" xfId="0" applyFont="1" applyFill="1" applyBorder="1" applyAlignment="1">
      <alignment horizontal="center" vertical="center"/>
    </xf>
    <xf numFmtId="0" fontId="33" fillId="3" borderId="65" xfId="0" applyFont="1" applyFill="1" applyBorder="1" applyAlignment="1">
      <alignment horizontal="center" vertical="center"/>
    </xf>
    <xf numFmtId="0" fontId="33" fillId="3" borderId="64" xfId="0" applyFont="1" applyFill="1" applyBorder="1" applyAlignment="1">
      <alignment horizontal="center" vertical="center"/>
    </xf>
    <xf numFmtId="0" fontId="33" fillId="3" borderId="30" xfId="0" applyFont="1" applyFill="1" applyBorder="1" applyAlignment="1">
      <alignment horizontal="center" vertical="center"/>
    </xf>
    <xf numFmtId="0" fontId="3" fillId="0" borderId="0" xfId="0" applyFont="1"/>
    <xf numFmtId="0" fontId="17" fillId="0" borderId="15" xfId="1" applyFont="1" applyBorder="1" applyAlignment="1">
      <alignment horizontal="left" wrapText="1"/>
    </xf>
    <xf numFmtId="0" fontId="17" fillId="0" borderId="14" xfId="1" applyFont="1" applyBorder="1" applyAlignment="1">
      <alignment horizontal="left" wrapText="1"/>
    </xf>
    <xf numFmtId="0" fontId="12" fillId="0" borderId="60" xfId="0" applyFont="1" applyBorder="1" applyAlignment="1">
      <alignment horizontal="left" vertical="top" wrapText="1"/>
    </xf>
    <xf numFmtId="0" fontId="12" fillId="0" borderId="15" xfId="0" applyFont="1" applyBorder="1" applyAlignment="1">
      <alignment horizontal="left" vertical="top" wrapText="1"/>
    </xf>
    <xf numFmtId="0" fontId="12" fillId="0" borderId="14" xfId="0" applyFont="1" applyBorder="1" applyAlignment="1">
      <alignment horizontal="left" vertical="top" wrapText="1"/>
    </xf>
    <xf numFmtId="16" fontId="23" fillId="0" borderId="6" xfId="1" applyNumberFormat="1" applyFont="1" applyBorder="1" applyAlignment="1">
      <alignment horizontal="center"/>
    </xf>
    <xf numFmtId="16" fontId="23" fillId="0" borderId="48" xfId="1" applyNumberFormat="1" applyFont="1" applyBorder="1" applyAlignment="1">
      <alignment horizontal="center"/>
    </xf>
    <xf numFmtId="16" fontId="23" fillId="0" borderId="7" xfId="1" applyNumberFormat="1" applyFont="1" applyBorder="1" applyAlignment="1">
      <alignment horizontal="center"/>
    </xf>
    <xf numFmtId="16" fontId="23" fillId="0" borderId="6" xfId="1" quotePrefix="1" applyNumberFormat="1" applyFont="1" applyBorder="1" applyAlignment="1">
      <alignment horizontal="center"/>
    </xf>
    <xf numFmtId="16" fontId="23" fillId="0" borderId="7" xfId="1" quotePrefix="1" applyNumberFormat="1" applyFont="1" applyBorder="1" applyAlignment="1">
      <alignment horizontal="center"/>
    </xf>
    <xf numFmtId="16" fontId="24" fillId="0" borderId="6" xfId="1" applyNumberFormat="1" applyFont="1" applyBorder="1" applyAlignment="1">
      <alignment horizontal="center"/>
    </xf>
    <xf numFmtId="16" fontId="24" fillId="0" borderId="48" xfId="1" applyNumberFormat="1" applyFont="1" applyBorder="1" applyAlignment="1">
      <alignment horizontal="center"/>
    </xf>
    <xf numFmtId="16" fontId="24" fillId="0" borderId="7" xfId="1" applyNumberFormat="1" applyFont="1" applyBorder="1" applyAlignment="1">
      <alignment horizontal="center"/>
    </xf>
    <xf numFmtId="0" fontId="32" fillId="0" borderId="0" xfId="0" applyFont="1" applyAlignment="1">
      <alignment horizontal="center"/>
    </xf>
    <xf numFmtId="0" fontId="28" fillId="0" borderId="0" xfId="0" applyFont="1" applyAlignment="1">
      <alignment horizontal="center"/>
    </xf>
    <xf numFmtId="14" fontId="28" fillId="0" borderId="0" xfId="0" applyNumberFormat="1" applyFont="1" applyAlignment="1">
      <alignment horizontal="center"/>
    </xf>
  </cellXfs>
  <cellStyles count="4">
    <cellStyle name="Normal" xfId="0" builtinId="0"/>
    <cellStyle name="Normal 2" xfId="1"/>
    <cellStyle name="Normal 3" xfId="2"/>
    <cellStyle name="Percent 2" xfId="3"/>
  </cellStyles>
  <dxfs count="36">
    <dxf>
      <font>
        <b/>
        <i val="0"/>
      </font>
      <fill>
        <patternFill>
          <bgColor theme="0" tint="-0.2499465926084170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C7CE"/>
        </patternFill>
      </fill>
    </dxf>
    <dxf>
      <font>
        <condense val="0"/>
        <extend val="0"/>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fill>
        <patternFill>
          <bgColor rgb="FFFF0000"/>
        </patternFill>
      </fill>
    </dxf>
    <dxf>
      <font>
        <condense val="0"/>
        <extend val="0"/>
        <color rgb="FF9C0006"/>
      </font>
      <fill>
        <patternFill>
          <bgColor rgb="FFFFC7CE"/>
        </patternFill>
      </fill>
    </dxf>
    <dxf>
      <font>
        <color theme="0"/>
      </font>
      <fill>
        <patternFill>
          <bgColor rgb="FFFF0000"/>
        </patternFill>
      </fill>
    </dxf>
    <dxf>
      <font>
        <condense val="0"/>
        <extend val="0"/>
        <color rgb="FF9C0006"/>
      </font>
      <fill>
        <patternFill>
          <bgColor rgb="FFFFC7CE"/>
        </patternFill>
      </fill>
    </dxf>
    <dxf>
      <font>
        <color theme="0"/>
      </font>
      <fill>
        <patternFill>
          <bgColor rgb="FFFF0000"/>
        </patternFill>
      </fill>
    </dxf>
    <dxf>
      <font>
        <condense val="0"/>
        <extend val="0"/>
        <color rgb="FF9C0006"/>
      </font>
      <fill>
        <patternFill>
          <bgColor rgb="FFFFC7CE"/>
        </patternFill>
      </fill>
    </dxf>
    <dxf>
      <font>
        <color theme="0"/>
      </font>
      <fill>
        <patternFill>
          <bgColor rgb="FFFF0000"/>
        </patternFill>
      </fill>
    </dxf>
    <dxf>
      <font>
        <condense val="0"/>
        <extend val="0"/>
        <color rgb="FF9C0006"/>
      </font>
      <fill>
        <patternFill>
          <bgColor rgb="FFFFC7CE"/>
        </patternFill>
      </fill>
    </dxf>
    <dxf>
      <font>
        <color theme="0"/>
      </font>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fill>
        <patternFill>
          <bgColor theme="0" tint="-0.24994659260841701"/>
        </patternFill>
      </fill>
    </dxf>
    <dxf>
      <fill>
        <patternFill>
          <bgColor rgb="FF92D050"/>
        </patternFill>
      </fill>
    </dxf>
    <dxf>
      <font>
        <color theme="0"/>
      </font>
      <fill>
        <patternFill>
          <bgColor rgb="FFFF0000"/>
        </patternFill>
      </fill>
    </dxf>
    <dxf>
      <font>
        <b/>
        <i val="0"/>
        <color theme="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22"/>
  <sheetViews>
    <sheetView showGridLines="0" tabSelected="1" workbookViewId="0">
      <selection activeCell="A11" sqref="A11"/>
    </sheetView>
  </sheetViews>
  <sheetFormatPr defaultRowHeight="21"/>
  <cols>
    <col min="1" max="1" width="49" style="1" bestFit="1" customWidth="1"/>
    <col min="2" max="2" width="43.140625" style="1" customWidth="1"/>
    <col min="3" max="16384" width="9.140625" style="1"/>
  </cols>
  <sheetData>
    <row r="1" spans="1:2">
      <c r="A1" s="137" t="s">
        <v>34</v>
      </c>
    </row>
    <row r="2" spans="1:2">
      <c r="A2" s="10" t="s">
        <v>43</v>
      </c>
    </row>
    <row r="3" spans="1:2">
      <c r="A3" s="10" t="s">
        <v>46</v>
      </c>
    </row>
    <row r="4" spans="1:2">
      <c r="A4" s="10" t="s">
        <v>44</v>
      </c>
    </row>
    <row r="5" spans="1:2" ht="21.75" thickBot="1"/>
    <row r="6" spans="1:2" ht="21.75" thickBot="1">
      <c r="A6" s="137" t="s">
        <v>0</v>
      </c>
      <c r="B6" s="9"/>
    </row>
    <row r="8" spans="1:2">
      <c r="A8" s="1" t="s">
        <v>49</v>
      </c>
    </row>
    <row r="9" spans="1:2" ht="21.75" thickBot="1"/>
    <row r="10" spans="1:2" ht="21.75" thickBot="1">
      <c r="A10" s="3" t="s">
        <v>2</v>
      </c>
      <c r="B10" s="2" t="s">
        <v>3</v>
      </c>
    </row>
    <row r="11" spans="1:2">
      <c r="A11" s="6"/>
      <c r="B11" s="4"/>
    </row>
    <row r="12" spans="1:2">
      <c r="A12" s="6"/>
      <c r="B12" s="5"/>
    </row>
    <row r="13" spans="1:2">
      <c r="A13" s="6"/>
      <c r="B13" s="5"/>
    </row>
    <row r="14" spans="1:2">
      <c r="A14" s="6"/>
      <c r="B14" s="5"/>
    </row>
    <row r="15" spans="1:2">
      <c r="A15" s="6"/>
      <c r="B15" s="5"/>
    </row>
    <row r="16" spans="1:2">
      <c r="A16" s="6"/>
      <c r="B16" s="5"/>
    </row>
    <row r="17" spans="1:2">
      <c r="A17" s="6"/>
      <c r="B17" s="5"/>
    </row>
    <row r="18" spans="1:2">
      <c r="A18" s="6"/>
      <c r="B18" s="5"/>
    </row>
    <row r="19" spans="1:2">
      <c r="A19" s="6"/>
      <c r="B19" s="5"/>
    </row>
    <row r="20" spans="1:2">
      <c r="A20" s="6"/>
      <c r="B20" s="5"/>
    </row>
    <row r="21" spans="1:2">
      <c r="A21" s="6"/>
      <c r="B21" s="5"/>
    </row>
    <row r="22" spans="1:2" ht="21.75" thickBot="1">
      <c r="A22" s="8"/>
      <c r="B22" s="7"/>
    </row>
  </sheetData>
  <sheetProtection sheet="1" objects="1" scenarios="1"/>
  <protectedRanges>
    <protectedRange sqref="B6 A11:B22" name="Input Cells"/>
  </protectedRanges>
  <sortState ref="A14:A22">
    <sortCondition ref="A13"/>
  </sortState>
  <conditionalFormatting sqref="A11:A22">
    <cfRule type="duplicateValues" dxfId="35" priority="3"/>
  </conditionalFormatting>
  <conditionalFormatting sqref="B11:B22">
    <cfRule type="duplicateValues" dxfId="34" priority="4"/>
  </conditionalFormatting>
  <dataValidations count="1">
    <dataValidation type="whole" allowBlank="1" showInputMessage="1" showErrorMessage="1" sqref="B11:B22">
      <formula1>1</formula1>
      <formula2>99</formula2>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1040011"/>
  <sheetViews>
    <sheetView showGridLines="0" zoomScale="40" zoomScaleNormal="40" workbookViewId="0">
      <selection activeCell="B2" sqref="B2:V2"/>
    </sheetView>
  </sheetViews>
  <sheetFormatPr defaultRowHeight="15.75"/>
  <cols>
    <col min="1" max="1" width="9.140625" style="11"/>
    <col min="2" max="2" width="57.28515625" style="11" bestFit="1" customWidth="1"/>
    <col min="3" max="3" width="27.28515625" style="11" customWidth="1"/>
    <col min="4" max="8" width="27" style="11" customWidth="1"/>
    <col min="9" max="9" width="4.28515625" style="11" customWidth="1"/>
    <col min="10" max="11" width="13.28515625" style="11" customWidth="1"/>
    <col min="12" max="12" width="4.28515625" style="11" customWidth="1"/>
    <col min="13" max="19" width="13.28515625" style="11" customWidth="1"/>
    <col min="20" max="23" width="14.42578125" style="11" customWidth="1"/>
    <col min="24" max="24" width="6.28515625" style="11" customWidth="1"/>
    <col min="25" max="25" width="9.5703125" style="11" customWidth="1"/>
    <col min="26" max="26" width="3.85546875" style="11" customWidth="1"/>
    <col min="27" max="35" width="9.140625" style="11" hidden="1" customWidth="1"/>
    <col min="36" max="39" width="10.85546875" style="11" hidden="1" customWidth="1"/>
    <col min="40" max="16384" width="9.140625" style="11"/>
  </cols>
  <sheetData>
    <row r="1" spans="1:39" ht="114.75" customHeight="1">
      <c r="B1" s="140" t="s">
        <v>47</v>
      </c>
      <c r="C1" s="141"/>
      <c r="D1" s="141"/>
      <c r="E1" s="141"/>
      <c r="F1" s="141"/>
      <c r="G1" s="141"/>
      <c r="H1" s="141"/>
      <c r="I1" s="141"/>
      <c r="J1" s="141"/>
      <c r="K1" s="141"/>
      <c r="L1" s="141"/>
      <c r="M1" s="141"/>
      <c r="N1" s="141"/>
      <c r="O1" s="141"/>
      <c r="P1" s="141"/>
      <c r="Q1" s="141"/>
      <c r="R1" s="141"/>
      <c r="S1" s="141"/>
      <c r="T1" s="141"/>
      <c r="U1" s="141"/>
      <c r="V1" s="142"/>
    </row>
    <row r="2" spans="1:39" ht="91.5" customHeight="1">
      <c r="B2" s="140" t="s">
        <v>48</v>
      </c>
      <c r="C2" s="141"/>
      <c r="D2" s="141"/>
      <c r="E2" s="141"/>
      <c r="F2" s="141"/>
      <c r="G2" s="141"/>
      <c r="H2" s="141"/>
      <c r="I2" s="141"/>
      <c r="J2" s="141"/>
      <c r="K2" s="141"/>
      <c r="L2" s="141"/>
      <c r="M2" s="141"/>
      <c r="N2" s="141"/>
      <c r="O2" s="141"/>
      <c r="P2" s="141"/>
      <c r="Q2" s="141"/>
      <c r="R2" s="141"/>
      <c r="S2" s="141"/>
      <c r="T2" s="141"/>
      <c r="U2" s="141"/>
      <c r="V2" s="142"/>
      <c r="X2" s="12"/>
      <c r="Y2" s="12"/>
      <c r="Z2" s="12"/>
    </row>
    <row r="3" spans="1:39" s="13" customFormat="1" thickBot="1"/>
    <row r="4" spans="1:39" ht="38.25" thickBot="1">
      <c r="B4" s="14" t="s">
        <v>36</v>
      </c>
      <c r="C4" s="101"/>
      <c r="D4" s="96"/>
      <c r="X4" s="12"/>
      <c r="Y4" s="12"/>
    </row>
    <row r="5" spans="1:39" ht="16.5" thickBot="1">
      <c r="C5" s="95"/>
      <c r="D5" s="95"/>
      <c r="X5" s="12"/>
      <c r="Y5" s="12"/>
    </row>
    <row r="6" spans="1:39" ht="38.25" thickBot="1">
      <c r="B6" s="14" t="s">
        <v>37</v>
      </c>
      <c r="C6" s="97"/>
      <c r="D6" s="98"/>
      <c r="X6" s="12"/>
      <c r="Y6" s="12"/>
    </row>
    <row r="7" spans="1:39" ht="38.25" thickBot="1">
      <c r="B7" s="44"/>
      <c r="X7" s="12"/>
      <c r="Y7" s="12"/>
    </row>
    <row r="8" spans="1:39" ht="23.25" thickBot="1">
      <c r="C8" s="35"/>
      <c r="D8" s="148" t="s">
        <v>39</v>
      </c>
      <c r="E8" s="149"/>
      <c r="F8" s="149"/>
      <c r="G8" s="149"/>
      <c r="H8" s="150"/>
      <c r="I8" s="71"/>
      <c r="J8" s="146" t="s">
        <v>33</v>
      </c>
      <c r="K8" s="147"/>
      <c r="L8" s="91"/>
      <c r="M8" s="143" t="s">
        <v>38</v>
      </c>
      <c r="N8" s="144"/>
      <c r="O8" s="144"/>
      <c r="P8" s="144"/>
      <c r="Q8" s="144"/>
      <c r="R8" s="144"/>
      <c r="S8" s="144"/>
      <c r="T8" s="144"/>
      <c r="U8" s="144"/>
      <c r="V8" s="145"/>
      <c r="X8" s="71"/>
      <c r="Y8" s="12"/>
      <c r="Z8" s="12"/>
      <c r="AA8" s="12"/>
      <c r="AB8" s="12"/>
      <c r="AC8" s="12"/>
      <c r="AD8" s="12"/>
      <c r="AE8" s="12"/>
      <c r="AF8" s="12"/>
      <c r="AG8" s="12"/>
      <c r="AH8" s="12"/>
      <c r="AI8" s="12"/>
      <c r="AJ8" s="12"/>
      <c r="AK8" s="12"/>
      <c r="AL8" s="12"/>
    </row>
    <row r="9" spans="1:39" ht="113.25" thickBot="1">
      <c r="B9" s="53" t="s">
        <v>35</v>
      </c>
      <c r="C9" s="88"/>
      <c r="D9" s="60" t="s">
        <v>31</v>
      </c>
      <c r="E9" s="61" t="s">
        <v>30</v>
      </c>
      <c r="F9" s="43" t="s">
        <v>25</v>
      </c>
      <c r="G9" s="62" t="s">
        <v>7</v>
      </c>
      <c r="H9" s="81" t="s">
        <v>29</v>
      </c>
      <c r="I9" s="72"/>
      <c r="J9" s="60" t="s">
        <v>40</v>
      </c>
      <c r="K9" s="70" t="s">
        <v>41</v>
      </c>
      <c r="L9" s="90"/>
      <c r="M9" s="76" t="s">
        <v>26</v>
      </c>
      <c r="N9" s="77" t="s">
        <v>24</v>
      </c>
      <c r="O9" s="77" t="s">
        <v>22</v>
      </c>
      <c r="P9" s="77" t="s">
        <v>20</v>
      </c>
      <c r="Q9" s="77" t="s">
        <v>18</v>
      </c>
      <c r="R9" s="77" t="s">
        <v>16</v>
      </c>
      <c r="S9" s="77" t="s">
        <v>14</v>
      </c>
      <c r="T9" s="77" t="s">
        <v>12</v>
      </c>
      <c r="U9" s="77" t="s">
        <v>10</v>
      </c>
      <c r="V9" s="78" t="s">
        <v>8</v>
      </c>
      <c r="X9" s="72"/>
      <c r="Y9" s="12"/>
      <c r="Z9" s="12"/>
      <c r="AA9" s="15">
        <v>1</v>
      </c>
      <c r="AB9" s="15">
        <v>2</v>
      </c>
      <c r="AC9" s="15">
        <v>3</v>
      </c>
      <c r="AD9" s="15">
        <v>4</v>
      </c>
      <c r="AE9" s="15">
        <v>5</v>
      </c>
      <c r="AF9" s="15">
        <v>6</v>
      </c>
      <c r="AH9" s="15">
        <v>1</v>
      </c>
      <c r="AI9" s="15">
        <v>2</v>
      </c>
      <c r="AJ9" s="15">
        <v>3</v>
      </c>
      <c r="AK9" s="15">
        <v>4</v>
      </c>
      <c r="AL9" s="15">
        <v>5</v>
      </c>
      <c r="AM9" s="15">
        <v>6</v>
      </c>
    </row>
    <row r="10" spans="1:39" s="17" customFormat="1" ht="38.25">
      <c r="A10" s="93">
        <v>1</v>
      </c>
      <c r="B10" s="54"/>
      <c r="C10" s="89"/>
      <c r="D10" s="57" t="str">
        <f>IF(AG10=78,"",COUNTIF(AA10:AF10,"&lt; 7"))</f>
        <v/>
      </c>
      <c r="E10" s="59" t="str">
        <f>IF(AG10=78,"",COUNTIFS(AA10:AF10,"&lt; 11",AA10:AF10,"&gt; 6"))</f>
        <v/>
      </c>
      <c r="F10" s="59" t="str">
        <f>IF(AG10=78,"",COUNTIFS(AA10:AF10,"11"))</f>
        <v/>
      </c>
      <c r="G10" s="59" t="str">
        <f>IF(AG10=78,"",COUNTIFS(AA10:AF10,"12"))</f>
        <v/>
      </c>
      <c r="H10" s="82" t="str">
        <f>IF(AG10=78,"",SUM(D10:G10))</f>
        <v/>
      </c>
      <c r="I10" s="16"/>
      <c r="J10" s="57" t="str">
        <f>IF(AG10=78,"",COUNTIF(AA10:AE10,"&lt; 7"))</f>
        <v/>
      </c>
      <c r="K10" s="58" t="str">
        <f t="shared" ref="K10:K13" si="0">IF(AG10=78,"",COUNTIFS(AA10:AE10,"&lt; 12",AA10:AE10,"&gt; 6"))</f>
        <v/>
      </c>
      <c r="L10" s="92"/>
      <c r="M10" s="79" t="str">
        <f>IF(AG10=78,"",COUNTIFS(AA10:AF10,"1"))</f>
        <v/>
      </c>
      <c r="N10" s="59" t="str">
        <f>IF(AG10=78,"",COUNTIFS(AA10:AF10,"11"))</f>
        <v/>
      </c>
      <c r="O10" s="59" t="str">
        <f>IF(AG10=78,"",COUNTIFS(AA10:AF10,"3"))</f>
        <v/>
      </c>
      <c r="P10" s="59" t="str">
        <f>IF(AG10=78,"",COUNTIFS(AA10:AF10,"4"))</f>
        <v/>
      </c>
      <c r="Q10" s="59" t="str">
        <f>IF(AG10=78,"",COUNTIFS(AA10:AF10,"5"))</f>
        <v/>
      </c>
      <c r="R10" s="59" t="str">
        <f>IF(AG10=78,"",COUNTIFS(AA10:AF10,"6"))</f>
        <v/>
      </c>
      <c r="S10" s="59" t="str">
        <f>IF(AG10=78,"",COUNTIFS(AA10:AF10,"7"))</f>
        <v/>
      </c>
      <c r="T10" s="59" t="str">
        <f>IF(AG10=78,"",COUNTIFS(AA10:AF10,"8"))</f>
        <v/>
      </c>
      <c r="U10" s="59" t="str">
        <f>IF(AG10=78,"",COUNTIFS(AA10:AF10,"9"))</f>
        <v/>
      </c>
      <c r="V10" s="58" t="str">
        <f>IF(AG10=78,"",COUNTIFS(AA10:AF10,"10"))</f>
        <v/>
      </c>
      <c r="X10" s="16"/>
      <c r="Y10" s="12"/>
      <c r="AA10" s="18">
        <f>IFERROR(VLOOKUP(B10,$C$25:$AB$36,26,FALSE),13)</f>
        <v>13</v>
      </c>
      <c r="AB10" s="19">
        <f>IFERROR(VLOOKUP(B10,$D$25:$AB$36,25,FALSE),13)</f>
        <v>13</v>
      </c>
      <c r="AC10" s="19">
        <f>IFERROR(VLOOKUP(B10,$E$25:$AB$36,24,FALSE),13)</f>
        <v>13</v>
      </c>
      <c r="AD10" s="19">
        <f>IFERROR(VLOOKUP(B10,$F$25:$AB$36,23,FALSE),13)</f>
        <v>13</v>
      </c>
      <c r="AE10" s="19">
        <f>IFERROR(VLOOKUP(B10,$G$25:$AB$36,22,FALSE),13)</f>
        <v>13</v>
      </c>
      <c r="AF10" s="20">
        <f>IFERROR(VLOOKUP(B10,$H$25:$AB$36,21,FALSE),13)</f>
        <v>13</v>
      </c>
      <c r="AG10" s="63">
        <f>SUM(AA10:AF10)</f>
        <v>78</v>
      </c>
      <c r="AH10" s="18" t="str">
        <f>IF(AA10=13,"",VLOOKUP(AA10,$AH$25:$AI$35,2,FALSE))</f>
        <v/>
      </c>
      <c r="AI10" s="19" t="str">
        <f t="shared" ref="AI10:AI21" si="1">IF(AB10=13,"",VLOOKUP(AB10,$AH$25:$AI$35,2,FALSE))</f>
        <v/>
      </c>
      <c r="AJ10" s="19" t="str">
        <f t="shared" ref="AJ10:AJ21" si="2">IF(AC10=13,"",VLOOKUP(AC10,$AH$25:$AI$35,2,FALSE))</f>
        <v/>
      </c>
      <c r="AK10" s="19" t="str">
        <f t="shared" ref="AK10:AK21" si="3">IF(AD10=13,"",VLOOKUP(AD10,$AH$25:$AI$35,2,FALSE))</f>
        <v/>
      </c>
      <c r="AL10" s="19" t="str">
        <f t="shared" ref="AL10:AL21" si="4">IF(AE10=13,"",VLOOKUP(AE10,$AH$25:$AI$35,2,FALSE))</f>
        <v/>
      </c>
      <c r="AM10" s="20" t="str">
        <f t="shared" ref="AM10:AM21" si="5">IF(AF10=13,"",VLOOKUP(AF10,$AH$25:$AI$35,2,FALSE))</f>
        <v/>
      </c>
    </row>
    <row r="11" spans="1:39" s="17" customFormat="1" ht="38.25">
      <c r="A11" s="93">
        <v>2</v>
      </c>
      <c r="B11" s="55"/>
      <c r="C11" s="89"/>
      <c r="D11" s="64" t="str">
        <f t="shared" ref="D11:D21" si="6">IF(AG11=78,"",COUNTIF(AA11:AF11,"&lt; 7"))</f>
        <v/>
      </c>
      <c r="E11" s="66" t="str">
        <f t="shared" ref="E11:E21" si="7">IF(AG11=78,"",COUNTIFS(AA11:AF11,"&lt; 11",AA11:AF11,"&gt; 6"))</f>
        <v/>
      </c>
      <c r="F11" s="66" t="str">
        <f t="shared" ref="F11:F21" si="8">IF(AG11=78,"",COUNTIFS(AA11:AF11,"11"))</f>
        <v/>
      </c>
      <c r="G11" s="67" t="str">
        <f t="shared" ref="G11:G21" si="9">IF(AG11=78,"",COUNTIFS(AA11:AF11,"12"))</f>
        <v/>
      </c>
      <c r="H11" s="83" t="str">
        <f t="shared" ref="H11:H21" si="10">IF(AG11=78,"",SUM(D11:G11))</f>
        <v/>
      </c>
      <c r="I11" s="16"/>
      <c r="J11" s="64" t="str">
        <f t="shared" ref="J11:J21" si="11">IF(AG11=78,"",COUNTIF(AA11:AE11,"&lt; 7"))</f>
        <v/>
      </c>
      <c r="K11" s="65" t="str">
        <f t="shared" si="0"/>
        <v/>
      </c>
      <c r="L11" s="32"/>
      <c r="M11" s="64" t="str">
        <f t="shared" ref="M11:M21" si="12">IF(AG11=78,"",COUNTIFS(AA11:AF11,"1"))</f>
        <v/>
      </c>
      <c r="N11" s="73" t="str">
        <f t="shared" ref="N11:N21" si="13">IF(AG11=78,"",COUNTIFS(AA11:AF11,"11"))</f>
        <v/>
      </c>
      <c r="O11" s="73" t="str">
        <f t="shared" ref="O11:O21" si="14">IF(AG11=78,"",COUNTIFS(AA11:AF11,"3"))</f>
        <v/>
      </c>
      <c r="P11" s="73" t="str">
        <f t="shared" ref="P11:P21" si="15">IF(AG11=78,"",COUNTIFS(AA11:AF11,"4"))</f>
        <v/>
      </c>
      <c r="Q11" s="73" t="str">
        <f t="shared" ref="Q11:Q21" si="16">IF(AG11=78,"",COUNTIFS(AA11:AF11,"5"))</f>
        <v/>
      </c>
      <c r="R11" s="73" t="str">
        <f t="shared" ref="R11:R21" si="17">IF(AG11=78,"",COUNTIFS(AA11:AF11,"6"))</f>
        <v/>
      </c>
      <c r="S11" s="73" t="str">
        <f t="shared" ref="S11:S21" si="18">IF(AG11=78,"",COUNTIFS(AA11:AF11,"7"))</f>
        <v/>
      </c>
      <c r="T11" s="73" t="str">
        <f t="shared" ref="T11:T21" si="19">IF(AG11=78,"",COUNTIFS(AA11:AF11,"8"))</f>
        <v/>
      </c>
      <c r="U11" s="73" t="str">
        <f t="shared" ref="U11:U21" si="20">IF(AG11=78,"",COUNTIFS(AA11:AF11,"9"))</f>
        <v/>
      </c>
      <c r="V11" s="65" t="str">
        <f t="shared" ref="V11:V21" si="21">IF(AG11=78,"",COUNTIFS(AA11:AF11,"10"))</f>
        <v/>
      </c>
      <c r="X11" s="16"/>
      <c r="Y11" s="12"/>
      <c r="AA11" s="21">
        <f t="shared" ref="AA11:AA21" si="22">IFERROR(VLOOKUP(B11,$C$25:$AB$36,26,FALSE),13)</f>
        <v>13</v>
      </c>
      <c r="AB11" s="22">
        <f t="shared" ref="AB11:AB21" si="23">IFERROR(VLOOKUP(B11,$D$25:$AB$36,25,FALSE),13)</f>
        <v>13</v>
      </c>
      <c r="AC11" s="22">
        <f t="shared" ref="AC11:AC21" si="24">IFERROR(VLOOKUP(B11,$E$25:$AB$36,24,FALSE),13)</f>
        <v>13</v>
      </c>
      <c r="AD11" s="22">
        <f t="shared" ref="AD11:AD21" si="25">IFERROR(VLOOKUP(B11,$F$25:$AB$36,23,FALSE),13)</f>
        <v>13</v>
      </c>
      <c r="AE11" s="22">
        <f t="shared" ref="AE11:AE21" si="26">IFERROR(VLOOKUP(B11,$G$25:$AB$36,22,FALSE),13)</f>
        <v>13</v>
      </c>
      <c r="AF11" s="23">
        <f t="shared" ref="AF11:AF21" si="27">IFERROR(VLOOKUP(B11,$H$25:$AB$36,21,FALSE),13)</f>
        <v>13</v>
      </c>
      <c r="AG11" s="63">
        <f t="shared" ref="AG11:AG21" si="28">SUM(AA11:AF11)</f>
        <v>78</v>
      </c>
      <c r="AH11" s="21" t="str">
        <f t="shared" ref="AH11:AH21" si="29">IF(AA11=13,"",VLOOKUP(AA11,$AH$25:$AI$35,2,FALSE))</f>
        <v/>
      </c>
      <c r="AI11" s="22" t="str">
        <f t="shared" si="1"/>
        <v/>
      </c>
      <c r="AJ11" s="22" t="str">
        <f t="shared" si="2"/>
        <v/>
      </c>
      <c r="AK11" s="22" t="str">
        <f t="shared" si="3"/>
        <v/>
      </c>
      <c r="AL11" s="22" t="str">
        <f t="shared" si="4"/>
        <v/>
      </c>
      <c r="AM11" s="23" t="str">
        <f t="shared" si="5"/>
        <v/>
      </c>
    </row>
    <row r="12" spans="1:39" s="17" customFormat="1" ht="38.25">
      <c r="A12" s="93">
        <v>3</v>
      </c>
      <c r="B12" s="55"/>
      <c r="C12" s="87"/>
      <c r="D12" s="64" t="str">
        <f t="shared" si="6"/>
        <v/>
      </c>
      <c r="E12" s="66" t="str">
        <f t="shared" si="7"/>
        <v/>
      </c>
      <c r="F12" s="66" t="str">
        <f t="shared" si="8"/>
        <v/>
      </c>
      <c r="G12" s="67" t="str">
        <f t="shared" si="9"/>
        <v/>
      </c>
      <c r="H12" s="83" t="str">
        <f t="shared" si="10"/>
        <v/>
      </c>
      <c r="I12" s="16"/>
      <c r="J12" s="64" t="str">
        <f t="shared" si="11"/>
        <v/>
      </c>
      <c r="K12" s="65" t="str">
        <f t="shared" si="0"/>
        <v/>
      </c>
      <c r="L12" s="32"/>
      <c r="M12" s="64" t="str">
        <f t="shared" si="12"/>
        <v/>
      </c>
      <c r="N12" s="73" t="str">
        <f t="shared" si="13"/>
        <v/>
      </c>
      <c r="O12" s="73" t="str">
        <f t="shared" si="14"/>
        <v/>
      </c>
      <c r="P12" s="73" t="str">
        <f t="shared" si="15"/>
        <v/>
      </c>
      <c r="Q12" s="73" t="str">
        <f t="shared" si="16"/>
        <v/>
      </c>
      <c r="R12" s="73" t="str">
        <f t="shared" si="17"/>
        <v/>
      </c>
      <c r="S12" s="73" t="str">
        <f t="shared" si="18"/>
        <v/>
      </c>
      <c r="T12" s="73" t="str">
        <f t="shared" si="19"/>
        <v/>
      </c>
      <c r="U12" s="73" t="str">
        <f t="shared" si="20"/>
        <v/>
      </c>
      <c r="V12" s="65" t="str">
        <f t="shared" si="21"/>
        <v/>
      </c>
      <c r="X12" s="16"/>
      <c r="Y12" s="12"/>
      <c r="AA12" s="21">
        <f t="shared" si="22"/>
        <v>13</v>
      </c>
      <c r="AB12" s="22">
        <f t="shared" si="23"/>
        <v>13</v>
      </c>
      <c r="AC12" s="22">
        <f t="shared" si="24"/>
        <v>13</v>
      </c>
      <c r="AD12" s="22">
        <f t="shared" si="25"/>
        <v>13</v>
      </c>
      <c r="AE12" s="22">
        <f t="shared" si="26"/>
        <v>13</v>
      </c>
      <c r="AF12" s="23">
        <f t="shared" si="27"/>
        <v>13</v>
      </c>
      <c r="AG12" s="63">
        <f t="shared" si="28"/>
        <v>78</v>
      </c>
      <c r="AH12" s="21" t="str">
        <f t="shared" si="29"/>
        <v/>
      </c>
      <c r="AI12" s="22" t="str">
        <f t="shared" si="1"/>
        <v/>
      </c>
      <c r="AJ12" s="22" t="str">
        <f t="shared" si="2"/>
        <v/>
      </c>
      <c r="AK12" s="22" t="str">
        <f t="shared" si="3"/>
        <v/>
      </c>
      <c r="AL12" s="22" t="str">
        <f t="shared" si="4"/>
        <v/>
      </c>
      <c r="AM12" s="23" t="str">
        <f t="shared" si="5"/>
        <v/>
      </c>
    </row>
    <row r="13" spans="1:39" s="17" customFormat="1" ht="38.25">
      <c r="A13" s="93">
        <v>4</v>
      </c>
      <c r="B13" s="55"/>
      <c r="C13" s="87"/>
      <c r="D13" s="64" t="str">
        <f t="shared" si="6"/>
        <v/>
      </c>
      <c r="E13" s="66" t="str">
        <f t="shared" si="7"/>
        <v/>
      </c>
      <c r="F13" s="66" t="str">
        <f t="shared" si="8"/>
        <v/>
      </c>
      <c r="G13" s="67" t="str">
        <f t="shared" si="9"/>
        <v/>
      </c>
      <c r="H13" s="83" t="str">
        <f t="shared" si="10"/>
        <v/>
      </c>
      <c r="I13" s="16"/>
      <c r="J13" s="64" t="str">
        <f t="shared" si="11"/>
        <v/>
      </c>
      <c r="K13" s="65" t="str">
        <f t="shared" si="0"/>
        <v/>
      </c>
      <c r="L13" s="32"/>
      <c r="M13" s="64" t="str">
        <f t="shared" si="12"/>
        <v/>
      </c>
      <c r="N13" s="73" t="str">
        <f t="shared" si="13"/>
        <v/>
      </c>
      <c r="O13" s="73" t="str">
        <f t="shared" si="14"/>
        <v/>
      </c>
      <c r="P13" s="73" t="str">
        <f t="shared" si="15"/>
        <v/>
      </c>
      <c r="Q13" s="73" t="str">
        <f t="shared" si="16"/>
        <v/>
      </c>
      <c r="R13" s="73" t="str">
        <f t="shared" si="17"/>
        <v/>
      </c>
      <c r="S13" s="73" t="str">
        <f t="shared" si="18"/>
        <v/>
      </c>
      <c r="T13" s="73" t="str">
        <f t="shared" si="19"/>
        <v/>
      </c>
      <c r="U13" s="73" t="str">
        <f t="shared" si="20"/>
        <v/>
      </c>
      <c r="V13" s="65" t="str">
        <f t="shared" si="21"/>
        <v/>
      </c>
      <c r="X13" s="16"/>
      <c r="Y13" s="12"/>
      <c r="AA13" s="21">
        <f t="shared" si="22"/>
        <v>13</v>
      </c>
      <c r="AB13" s="22">
        <f t="shared" si="23"/>
        <v>13</v>
      </c>
      <c r="AC13" s="22">
        <f t="shared" si="24"/>
        <v>13</v>
      </c>
      <c r="AD13" s="22">
        <f t="shared" si="25"/>
        <v>13</v>
      </c>
      <c r="AE13" s="22">
        <f t="shared" si="26"/>
        <v>13</v>
      </c>
      <c r="AF13" s="23">
        <f t="shared" si="27"/>
        <v>13</v>
      </c>
      <c r="AG13" s="63">
        <f t="shared" si="28"/>
        <v>78</v>
      </c>
      <c r="AH13" s="21" t="str">
        <f t="shared" si="29"/>
        <v/>
      </c>
      <c r="AI13" s="22" t="str">
        <f t="shared" si="1"/>
        <v/>
      </c>
      <c r="AJ13" s="22" t="str">
        <f t="shared" si="2"/>
        <v/>
      </c>
      <c r="AK13" s="22" t="str">
        <f t="shared" si="3"/>
        <v/>
      </c>
      <c r="AL13" s="22" t="str">
        <f t="shared" si="4"/>
        <v/>
      </c>
      <c r="AM13" s="23" t="str">
        <f t="shared" si="5"/>
        <v/>
      </c>
    </row>
    <row r="14" spans="1:39" s="17" customFormat="1" ht="38.25">
      <c r="A14" s="93">
        <v>5</v>
      </c>
      <c r="B14" s="55"/>
      <c r="C14" s="87"/>
      <c r="D14" s="64" t="str">
        <f t="shared" si="6"/>
        <v/>
      </c>
      <c r="E14" s="66" t="str">
        <f t="shared" si="7"/>
        <v/>
      </c>
      <c r="F14" s="66" t="str">
        <f t="shared" si="8"/>
        <v/>
      </c>
      <c r="G14" s="67" t="str">
        <f t="shared" si="9"/>
        <v/>
      </c>
      <c r="H14" s="83" t="str">
        <f t="shared" si="10"/>
        <v/>
      </c>
      <c r="I14" s="16"/>
      <c r="J14" s="64" t="str">
        <f t="shared" si="11"/>
        <v/>
      </c>
      <c r="K14" s="65" t="str">
        <f>IF(AG14=78,"",COUNTIFS(AA14:AE14,"&lt; 12",AA14:AE14,"&gt; 6"))</f>
        <v/>
      </c>
      <c r="L14" s="32"/>
      <c r="M14" s="64" t="str">
        <f t="shared" si="12"/>
        <v/>
      </c>
      <c r="N14" s="73" t="str">
        <f t="shared" si="13"/>
        <v/>
      </c>
      <c r="O14" s="73" t="str">
        <f t="shared" si="14"/>
        <v/>
      </c>
      <c r="P14" s="73" t="str">
        <f t="shared" si="15"/>
        <v/>
      </c>
      <c r="Q14" s="73" t="str">
        <f t="shared" si="16"/>
        <v/>
      </c>
      <c r="R14" s="73" t="str">
        <f t="shared" si="17"/>
        <v/>
      </c>
      <c r="S14" s="73" t="str">
        <f t="shared" si="18"/>
        <v/>
      </c>
      <c r="T14" s="73" t="str">
        <f t="shared" si="19"/>
        <v/>
      </c>
      <c r="U14" s="73" t="str">
        <f t="shared" si="20"/>
        <v/>
      </c>
      <c r="V14" s="65" t="str">
        <f t="shared" si="21"/>
        <v/>
      </c>
      <c r="X14" s="16"/>
      <c r="Y14" s="12"/>
      <c r="AA14" s="21">
        <f t="shared" si="22"/>
        <v>13</v>
      </c>
      <c r="AB14" s="22">
        <f t="shared" si="23"/>
        <v>13</v>
      </c>
      <c r="AC14" s="22">
        <f t="shared" si="24"/>
        <v>13</v>
      </c>
      <c r="AD14" s="22">
        <f t="shared" si="25"/>
        <v>13</v>
      </c>
      <c r="AE14" s="22">
        <f t="shared" si="26"/>
        <v>13</v>
      </c>
      <c r="AF14" s="23">
        <f t="shared" si="27"/>
        <v>13</v>
      </c>
      <c r="AG14" s="63">
        <f t="shared" si="28"/>
        <v>78</v>
      </c>
      <c r="AH14" s="21" t="str">
        <f t="shared" si="29"/>
        <v/>
      </c>
      <c r="AI14" s="22" t="str">
        <f t="shared" si="1"/>
        <v/>
      </c>
      <c r="AJ14" s="22" t="str">
        <f t="shared" si="2"/>
        <v/>
      </c>
      <c r="AK14" s="22" t="str">
        <f t="shared" si="3"/>
        <v/>
      </c>
      <c r="AL14" s="22" t="str">
        <f t="shared" si="4"/>
        <v/>
      </c>
      <c r="AM14" s="23" t="str">
        <f t="shared" si="5"/>
        <v/>
      </c>
    </row>
    <row r="15" spans="1:39" s="17" customFormat="1" ht="38.25">
      <c r="A15" s="93">
        <v>6</v>
      </c>
      <c r="B15" s="55"/>
      <c r="C15" s="87"/>
      <c r="D15" s="64" t="str">
        <f t="shared" si="6"/>
        <v/>
      </c>
      <c r="E15" s="66" t="str">
        <f t="shared" si="7"/>
        <v/>
      </c>
      <c r="F15" s="66" t="str">
        <f t="shared" si="8"/>
        <v/>
      </c>
      <c r="G15" s="67" t="str">
        <f t="shared" si="9"/>
        <v/>
      </c>
      <c r="H15" s="83" t="str">
        <f t="shared" si="10"/>
        <v/>
      </c>
      <c r="I15" s="16"/>
      <c r="J15" s="64" t="str">
        <f t="shared" si="11"/>
        <v/>
      </c>
      <c r="K15" s="65" t="str">
        <f t="shared" ref="K15:K21" si="30">IF(AG15=78,"",COUNTIFS(AA15:AE15,"&lt; 12",AA15:AE15,"&gt; 6"))</f>
        <v/>
      </c>
      <c r="L15" s="32"/>
      <c r="M15" s="64" t="str">
        <f t="shared" si="12"/>
        <v/>
      </c>
      <c r="N15" s="73" t="str">
        <f t="shared" si="13"/>
        <v/>
      </c>
      <c r="O15" s="73" t="str">
        <f t="shared" si="14"/>
        <v/>
      </c>
      <c r="P15" s="73" t="str">
        <f t="shared" si="15"/>
        <v/>
      </c>
      <c r="Q15" s="73" t="str">
        <f t="shared" si="16"/>
        <v/>
      </c>
      <c r="R15" s="73" t="str">
        <f t="shared" si="17"/>
        <v/>
      </c>
      <c r="S15" s="73" t="str">
        <f t="shared" si="18"/>
        <v/>
      </c>
      <c r="T15" s="73" t="str">
        <f t="shared" si="19"/>
        <v/>
      </c>
      <c r="U15" s="73" t="str">
        <f t="shared" si="20"/>
        <v/>
      </c>
      <c r="V15" s="65" t="str">
        <f t="shared" si="21"/>
        <v/>
      </c>
      <c r="X15" s="16"/>
      <c r="Y15" s="12"/>
      <c r="AA15" s="21">
        <f t="shared" si="22"/>
        <v>13</v>
      </c>
      <c r="AB15" s="22">
        <f t="shared" si="23"/>
        <v>13</v>
      </c>
      <c r="AC15" s="22">
        <f t="shared" si="24"/>
        <v>13</v>
      </c>
      <c r="AD15" s="22">
        <f t="shared" si="25"/>
        <v>13</v>
      </c>
      <c r="AE15" s="22">
        <f t="shared" si="26"/>
        <v>13</v>
      </c>
      <c r="AF15" s="23">
        <f t="shared" si="27"/>
        <v>13</v>
      </c>
      <c r="AG15" s="63">
        <f t="shared" si="28"/>
        <v>78</v>
      </c>
      <c r="AH15" s="21" t="str">
        <f t="shared" si="29"/>
        <v/>
      </c>
      <c r="AI15" s="22" t="str">
        <f t="shared" si="1"/>
        <v/>
      </c>
      <c r="AJ15" s="22" t="str">
        <f t="shared" si="2"/>
        <v/>
      </c>
      <c r="AK15" s="22" t="str">
        <f t="shared" si="3"/>
        <v/>
      </c>
      <c r="AL15" s="22" t="str">
        <f t="shared" si="4"/>
        <v/>
      </c>
      <c r="AM15" s="23" t="str">
        <f t="shared" si="5"/>
        <v/>
      </c>
    </row>
    <row r="16" spans="1:39" s="17" customFormat="1" ht="38.25">
      <c r="A16" s="93">
        <v>7</v>
      </c>
      <c r="B16" s="55"/>
      <c r="C16" s="87"/>
      <c r="D16" s="64" t="str">
        <f t="shared" si="6"/>
        <v/>
      </c>
      <c r="E16" s="66" t="str">
        <f t="shared" si="7"/>
        <v/>
      </c>
      <c r="F16" s="66" t="str">
        <f t="shared" si="8"/>
        <v/>
      </c>
      <c r="G16" s="67" t="str">
        <f t="shared" si="9"/>
        <v/>
      </c>
      <c r="H16" s="83" t="str">
        <f t="shared" si="10"/>
        <v/>
      </c>
      <c r="I16" s="16"/>
      <c r="J16" s="64" t="str">
        <f t="shared" si="11"/>
        <v/>
      </c>
      <c r="K16" s="65" t="str">
        <f t="shared" si="30"/>
        <v/>
      </c>
      <c r="L16" s="32"/>
      <c r="M16" s="64" t="str">
        <f t="shared" si="12"/>
        <v/>
      </c>
      <c r="N16" s="73" t="str">
        <f t="shared" si="13"/>
        <v/>
      </c>
      <c r="O16" s="73" t="str">
        <f t="shared" si="14"/>
        <v/>
      </c>
      <c r="P16" s="73" t="str">
        <f t="shared" si="15"/>
        <v/>
      </c>
      <c r="Q16" s="73" t="str">
        <f t="shared" si="16"/>
        <v/>
      </c>
      <c r="R16" s="73" t="str">
        <f t="shared" si="17"/>
        <v/>
      </c>
      <c r="S16" s="73" t="str">
        <f t="shared" si="18"/>
        <v/>
      </c>
      <c r="T16" s="73" t="str">
        <f t="shared" si="19"/>
        <v/>
      </c>
      <c r="U16" s="73" t="str">
        <f t="shared" si="20"/>
        <v/>
      </c>
      <c r="V16" s="65" t="str">
        <f t="shared" si="21"/>
        <v/>
      </c>
      <c r="X16" s="16"/>
      <c r="AA16" s="21">
        <f t="shared" si="22"/>
        <v>13</v>
      </c>
      <c r="AB16" s="22">
        <f t="shared" si="23"/>
        <v>13</v>
      </c>
      <c r="AC16" s="22">
        <f t="shared" si="24"/>
        <v>13</v>
      </c>
      <c r="AD16" s="22">
        <f t="shared" si="25"/>
        <v>13</v>
      </c>
      <c r="AE16" s="22">
        <f t="shared" si="26"/>
        <v>13</v>
      </c>
      <c r="AF16" s="23">
        <f t="shared" si="27"/>
        <v>13</v>
      </c>
      <c r="AG16" s="63">
        <f t="shared" si="28"/>
        <v>78</v>
      </c>
      <c r="AH16" s="21" t="str">
        <f t="shared" si="29"/>
        <v/>
      </c>
      <c r="AI16" s="22" t="str">
        <f t="shared" si="1"/>
        <v/>
      </c>
      <c r="AJ16" s="22" t="str">
        <f t="shared" si="2"/>
        <v/>
      </c>
      <c r="AK16" s="22" t="str">
        <f t="shared" si="3"/>
        <v/>
      </c>
      <c r="AL16" s="22" t="str">
        <f t="shared" si="4"/>
        <v/>
      </c>
      <c r="AM16" s="23" t="str">
        <f t="shared" si="5"/>
        <v/>
      </c>
    </row>
    <row r="17" spans="1:39" s="17" customFormat="1" ht="38.25">
      <c r="A17" s="93">
        <v>8</v>
      </c>
      <c r="B17" s="55"/>
      <c r="C17" s="87"/>
      <c r="D17" s="64" t="str">
        <f t="shared" si="6"/>
        <v/>
      </c>
      <c r="E17" s="66" t="str">
        <f t="shared" si="7"/>
        <v/>
      </c>
      <c r="F17" s="66" t="str">
        <f t="shared" si="8"/>
        <v/>
      </c>
      <c r="G17" s="67" t="str">
        <f t="shared" si="9"/>
        <v/>
      </c>
      <c r="H17" s="83" t="str">
        <f t="shared" si="10"/>
        <v/>
      </c>
      <c r="I17" s="16"/>
      <c r="J17" s="64" t="str">
        <f t="shared" si="11"/>
        <v/>
      </c>
      <c r="K17" s="65" t="str">
        <f t="shared" si="30"/>
        <v/>
      </c>
      <c r="L17" s="32"/>
      <c r="M17" s="64" t="str">
        <f t="shared" si="12"/>
        <v/>
      </c>
      <c r="N17" s="73" t="str">
        <f t="shared" si="13"/>
        <v/>
      </c>
      <c r="O17" s="73" t="str">
        <f t="shared" si="14"/>
        <v/>
      </c>
      <c r="P17" s="73" t="str">
        <f t="shared" si="15"/>
        <v/>
      </c>
      <c r="Q17" s="73" t="str">
        <f t="shared" si="16"/>
        <v/>
      </c>
      <c r="R17" s="73" t="str">
        <f t="shared" si="17"/>
        <v/>
      </c>
      <c r="S17" s="73" t="str">
        <f t="shared" si="18"/>
        <v/>
      </c>
      <c r="T17" s="73" t="str">
        <f t="shared" si="19"/>
        <v/>
      </c>
      <c r="U17" s="73" t="str">
        <f t="shared" si="20"/>
        <v/>
      </c>
      <c r="V17" s="65" t="str">
        <f t="shared" si="21"/>
        <v/>
      </c>
      <c r="X17" s="16"/>
      <c r="AA17" s="21">
        <f t="shared" si="22"/>
        <v>13</v>
      </c>
      <c r="AB17" s="22">
        <f t="shared" si="23"/>
        <v>13</v>
      </c>
      <c r="AC17" s="22">
        <f t="shared" si="24"/>
        <v>13</v>
      </c>
      <c r="AD17" s="22">
        <f t="shared" si="25"/>
        <v>13</v>
      </c>
      <c r="AE17" s="22">
        <f t="shared" si="26"/>
        <v>13</v>
      </c>
      <c r="AF17" s="23">
        <f t="shared" si="27"/>
        <v>13</v>
      </c>
      <c r="AG17" s="63">
        <f t="shared" si="28"/>
        <v>78</v>
      </c>
      <c r="AH17" s="21" t="str">
        <f t="shared" si="29"/>
        <v/>
      </c>
      <c r="AI17" s="22" t="str">
        <f t="shared" si="1"/>
        <v/>
      </c>
      <c r="AJ17" s="22" t="str">
        <f t="shared" si="2"/>
        <v/>
      </c>
      <c r="AK17" s="22" t="str">
        <f t="shared" si="3"/>
        <v/>
      </c>
      <c r="AL17" s="22" t="str">
        <f t="shared" si="4"/>
        <v/>
      </c>
      <c r="AM17" s="23" t="str">
        <f t="shared" si="5"/>
        <v/>
      </c>
    </row>
    <row r="18" spans="1:39" s="17" customFormat="1" ht="38.25">
      <c r="A18" s="93">
        <v>9</v>
      </c>
      <c r="B18" s="55"/>
      <c r="C18" s="87"/>
      <c r="D18" s="64" t="str">
        <f t="shared" si="6"/>
        <v/>
      </c>
      <c r="E18" s="66" t="str">
        <f t="shared" si="7"/>
        <v/>
      </c>
      <c r="F18" s="66" t="str">
        <f t="shared" si="8"/>
        <v/>
      </c>
      <c r="G18" s="67" t="str">
        <f t="shared" si="9"/>
        <v/>
      </c>
      <c r="H18" s="83" t="str">
        <f t="shared" si="10"/>
        <v/>
      </c>
      <c r="I18" s="16"/>
      <c r="J18" s="64" t="str">
        <f t="shared" si="11"/>
        <v/>
      </c>
      <c r="K18" s="65" t="str">
        <f t="shared" si="30"/>
        <v/>
      </c>
      <c r="L18" s="32"/>
      <c r="M18" s="64" t="str">
        <f t="shared" si="12"/>
        <v/>
      </c>
      <c r="N18" s="73" t="str">
        <f t="shared" si="13"/>
        <v/>
      </c>
      <c r="O18" s="73" t="str">
        <f t="shared" si="14"/>
        <v/>
      </c>
      <c r="P18" s="73" t="str">
        <f t="shared" si="15"/>
        <v/>
      </c>
      <c r="Q18" s="73" t="str">
        <f t="shared" si="16"/>
        <v/>
      </c>
      <c r="R18" s="73" t="str">
        <f t="shared" si="17"/>
        <v/>
      </c>
      <c r="S18" s="73" t="str">
        <f t="shared" si="18"/>
        <v/>
      </c>
      <c r="T18" s="73" t="str">
        <f t="shared" si="19"/>
        <v/>
      </c>
      <c r="U18" s="73" t="str">
        <f t="shared" si="20"/>
        <v/>
      </c>
      <c r="V18" s="65" t="str">
        <f t="shared" si="21"/>
        <v/>
      </c>
      <c r="X18" s="16"/>
      <c r="AA18" s="21">
        <f t="shared" si="22"/>
        <v>13</v>
      </c>
      <c r="AB18" s="22">
        <f t="shared" si="23"/>
        <v>13</v>
      </c>
      <c r="AC18" s="22">
        <f t="shared" si="24"/>
        <v>13</v>
      </c>
      <c r="AD18" s="22">
        <f t="shared" si="25"/>
        <v>13</v>
      </c>
      <c r="AE18" s="22">
        <f t="shared" si="26"/>
        <v>13</v>
      </c>
      <c r="AF18" s="23">
        <f t="shared" si="27"/>
        <v>13</v>
      </c>
      <c r="AG18" s="63">
        <f t="shared" si="28"/>
        <v>78</v>
      </c>
      <c r="AH18" s="21" t="str">
        <f t="shared" si="29"/>
        <v/>
      </c>
      <c r="AI18" s="22" t="str">
        <f t="shared" si="1"/>
        <v/>
      </c>
      <c r="AJ18" s="22" t="str">
        <f t="shared" si="2"/>
        <v/>
      </c>
      <c r="AK18" s="22" t="str">
        <f t="shared" si="3"/>
        <v/>
      </c>
      <c r="AL18" s="22" t="str">
        <f t="shared" si="4"/>
        <v/>
      </c>
      <c r="AM18" s="23" t="str">
        <f t="shared" si="5"/>
        <v/>
      </c>
    </row>
    <row r="19" spans="1:39" s="17" customFormat="1" ht="38.25">
      <c r="A19" s="93">
        <v>10</v>
      </c>
      <c r="B19" s="55"/>
      <c r="C19" s="87"/>
      <c r="D19" s="64" t="str">
        <f t="shared" si="6"/>
        <v/>
      </c>
      <c r="E19" s="66" t="str">
        <f t="shared" si="7"/>
        <v/>
      </c>
      <c r="F19" s="66" t="str">
        <f t="shared" si="8"/>
        <v/>
      </c>
      <c r="G19" s="67" t="str">
        <f t="shared" si="9"/>
        <v/>
      </c>
      <c r="H19" s="83" t="str">
        <f t="shared" si="10"/>
        <v/>
      </c>
      <c r="I19" s="16"/>
      <c r="J19" s="64" t="str">
        <f t="shared" si="11"/>
        <v/>
      </c>
      <c r="K19" s="65" t="str">
        <f t="shared" si="30"/>
        <v/>
      </c>
      <c r="L19" s="32"/>
      <c r="M19" s="64" t="str">
        <f t="shared" si="12"/>
        <v/>
      </c>
      <c r="N19" s="73" t="str">
        <f t="shared" si="13"/>
        <v/>
      </c>
      <c r="O19" s="73" t="str">
        <f t="shared" si="14"/>
        <v/>
      </c>
      <c r="P19" s="73" t="str">
        <f t="shared" si="15"/>
        <v/>
      </c>
      <c r="Q19" s="73" t="str">
        <f t="shared" si="16"/>
        <v/>
      </c>
      <c r="R19" s="73" t="str">
        <f t="shared" si="17"/>
        <v/>
      </c>
      <c r="S19" s="73" t="str">
        <f t="shared" si="18"/>
        <v/>
      </c>
      <c r="T19" s="73" t="str">
        <f t="shared" si="19"/>
        <v/>
      </c>
      <c r="U19" s="73" t="str">
        <f t="shared" si="20"/>
        <v/>
      </c>
      <c r="V19" s="65" t="str">
        <f t="shared" si="21"/>
        <v/>
      </c>
      <c r="X19" s="16"/>
      <c r="AA19" s="21">
        <f t="shared" si="22"/>
        <v>13</v>
      </c>
      <c r="AB19" s="22">
        <f t="shared" si="23"/>
        <v>13</v>
      </c>
      <c r="AC19" s="22">
        <f t="shared" si="24"/>
        <v>13</v>
      </c>
      <c r="AD19" s="22">
        <f t="shared" si="25"/>
        <v>13</v>
      </c>
      <c r="AE19" s="22">
        <f t="shared" si="26"/>
        <v>13</v>
      </c>
      <c r="AF19" s="23">
        <f t="shared" si="27"/>
        <v>13</v>
      </c>
      <c r="AG19" s="63">
        <f t="shared" si="28"/>
        <v>78</v>
      </c>
      <c r="AH19" s="21" t="str">
        <f t="shared" si="29"/>
        <v/>
      </c>
      <c r="AI19" s="22" t="str">
        <f t="shared" si="1"/>
        <v/>
      </c>
      <c r="AJ19" s="22" t="str">
        <f t="shared" si="2"/>
        <v/>
      </c>
      <c r="AK19" s="22" t="str">
        <f t="shared" si="3"/>
        <v/>
      </c>
      <c r="AL19" s="22" t="str">
        <f t="shared" si="4"/>
        <v/>
      </c>
      <c r="AM19" s="23" t="str">
        <f t="shared" si="5"/>
        <v/>
      </c>
    </row>
    <row r="20" spans="1:39" s="17" customFormat="1" ht="38.25">
      <c r="A20" s="93">
        <v>11</v>
      </c>
      <c r="B20" s="55"/>
      <c r="C20" s="87"/>
      <c r="D20" s="64" t="str">
        <f t="shared" si="6"/>
        <v/>
      </c>
      <c r="E20" s="66" t="str">
        <f t="shared" si="7"/>
        <v/>
      </c>
      <c r="F20" s="66" t="str">
        <f t="shared" si="8"/>
        <v/>
      </c>
      <c r="G20" s="67" t="str">
        <f t="shared" si="9"/>
        <v/>
      </c>
      <c r="H20" s="83" t="str">
        <f t="shared" si="10"/>
        <v/>
      </c>
      <c r="I20" s="16"/>
      <c r="J20" s="64" t="str">
        <f t="shared" si="11"/>
        <v/>
      </c>
      <c r="K20" s="65" t="str">
        <f t="shared" si="30"/>
        <v/>
      </c>
      <c r="L20" s="32"/>
      <c r="M20" s="64" t="str">
        <f t="shared" si="12"/>
        <v/>
      </c>
      <c r="N20" s="73" t="str">
        <f t="shared" si="13"/>
        <v/>
      </c>
      <c r="O20" s="73" t="str">
        <f t="shared" si="14"/>
        <v/>
      </c>
      <c r="P20" s="73" t="str">
        <f t="shared" si="15"/>
        <v/>
      </c>
      <c r="Q20" s="73" t="str">
        <f t="shared" si="16"/>
        <v/>
      </c>
      <c r="R20" s="73" t="str">
        <f t="shared" si="17"/>
        <v/>
      </c>
      <c r="S20" s="73" t="str">
        <f t="shared" si="18"/>
        <v/>
      </c>
      <c r="T20" s="73" t="str">
        <f t="shared" si="19"/>
        <v/>
      </c>
      <c r="U20" s="73" t="str">
        <f t="shared" si="20"/>
        <v/>
      </c>
      <c r="V20" s="65" t="str">
        <f t="shared" si="21"/>
        <v/>
      </c>
      <c r="X20" s="16"/>
      <c r="AA20" s="24">
        <f t="shared" si="22"/>
        <v>13</v>
      </c>
      <c r="AB20" s="25">
        <f t="shared" si="23"/>
        <v>13</v>
      </c>
      <c r="AC20" s="25">
        <f t="shared" si="24"/>
        <v>13</v>
      </c>
      <c r="AD20" s="25">
        <f t="shared" si="25"/>
        <v>13</v>
      </c>
      <c r="AE20" s="25">
        <f t="shared" si="26"/>
        <v>13</v>
      </c>
      <c r="AF20" s="26">
        <f t="shared" si="27"/>
        <v>13</v>
      </c>
      <c r="AG20" s="63">
        <f t="shared" si="28"/>
        <v>78</v>
      </c>
      <c r="AH20" s="24" t="str">
        <f t="shared" si="29"/>
        <v/>
      </c>
      <c r="AI20" s="25" t="str">
        <f t="shared" si="1"/>
        <v/>
      </c>
      <c r="AJ20" s="25" t="str">
        <f t="shared" si="2"/>
        <v/>
      </c>
      <c r="AK20" s="25" t="str">
        <f t="shared" si="3"/>
        <v/>
      </c>
      <c r="AL20" s="25" t="str">
        <f t="shared" si="4"/>
        <v/>
      </c>
      <c r="AM20" s="26" t="str">
        <f t="shared" si="5"/>
        <v/>
      </c>
    </row>
    <row r="21" spans="1:39" s="17" customFormat="1" ht="39" thickBot="1">
      <c r="A21" s="93">
        <v>12</v>
      </c>
      <c r="B21" s="56"/>
      <c r="C21" s="87"/>
      <c r="D21" s="68" t="str">
        <f t="shared" si="6"/>
        <v/>
      </c>
      <c r="E21" s="84" t="str">
        <f t="shared" si="7"/>
        <v/>
      </c>
      <c r="F21" s="84" t="str">
        <f t="shared" si="8"/>
        <v/>
      </c>
      <c r="G21" s="85" t="str">
        <f t="shared" si="9"/>
        <v/>
      </c>
      <c r="H21" s="86" t="str">
        <f t="shared" si="10"/>
        <v/>
      </c>
      <c r="I21" s="16"/>
      <c r="J21" s="68" t="str">
        <f t="shared" si="11"/>
        <v/>
      </c>
      <c r="K21" s="69" t="str">
        <f t="shared" si="30"/>
        <v/>
      </c>
      <c r="L21" s="32"/>
      <c r="M21" s="68" t="str">
        <f t="shared" si="12"/>
        <v/>
      </c>
      <c r="N21" s="80" t="str">
        <f t="shared" si="13"/>
        <v/>
      </c>
      <c r="O21" s="80" t="str">
        <f t="shared" si="14"/>
        <v/>
      </c>
      <c r="P21" s="80" t="str">
        <f t="shared" si="15"/>
        <v/>
      </c>
      <c r="Q21" s="80" t="str">
        <f t="shared" si="16"/>
        <v/>
      </c>
      <c r="R21" s="80" t="str">
        <f t="shared" si="17"/>
        <v/>
      </c>
      <c r="S21" s="80" t="str">
        <f t="shared" si="18"/>
        <v/>
      </c>
      <c r="T21" s="80" t="str">
        <f t="shared" si="19"/>
        <v/>
      </c>
      <c r="U21" s="80" t="str">
        <f t="shared" si="20"/>
        <v/>
      </c>
      <c r="V21" s="69" t="str">
        <f t="shared" si="21"/>
        <v/>
      </c>
      <c r="X21" s="16"/>
      <c r="AA21" s="27">
        <f t="shared" si="22"/>
        <v>13</v>
      </c>
      <c r="AB21" s="28">
        <f t="shared" si="23"/>
        <v>13</v>
      </c>
      <c r="AC21" s="28">
        <f t="shared" si="24"/>
        <v>13</v>
      </c>
      <c r="AD21" s="28">
        <f t="shared" si="25"/>
        <v>13</v>
      </c>
      <c r="AE21" s="28">
        <f t="shared" si="26"/>
        <v>13</v>
      </c>
      <c r="AF21" s="29">
        <f t="shared" si="27"/>
        <v>13</v>
      </c>
      <c r="AG21" s="63">
        <f t="shared" si="28"/>
        <v>78</v>
      </c>
      <c r="AH21" s="27" t="str">
        <f t="shared" si="29"/>
        <v/>
      </c>
      <c r="AI21" s="28" t="str">
        <f t="shared" si="1"/>
        <v/>
      </c>
      <c r="AJ21" s="28" t="str">
        <f t="shared" si="2"/>
        <v/>
      </c>
      <c r="AK21" s="28" t="str">
        <f t="shared" si="3"/>
        <v/>
      </c>
      <c r="AL21" s="28" t="str">
        <f t="shared" si="4"/>
        <v/>
      </c>
      <c r="AM21" s="29" t="str">
        <f t="shared" si="5"/>
        <v/>
      </c>
    </row>
    <row r="22" spans="1:39" s="33" customFormat="1" ht="37.5">
      <c r="B22" s="30"/>
      <c r="C22" s="31"/>
      <c r="D22" s="31"/>
      <c r="E22" s="31"/>
      <c r="F22" s="31"/>
      <c r="G22" s="31"/>
      <c r="H22" s="31"/>
      <c r="I22" s="31"/>
      <c r="J22" s="31"/>
      <c r="K22" s="31"/>
      <c r="L22" s="31"/>
      <c r="M22" s="31"/>
      <c r="N22" s="31"/>
      <c r="O22" s="31"/>
      <c r="P22" s="31"/>
      <c r="Q22" s="31"/>
      <c r="R22" s="31"/>
      <c r="S22" s="31"/>
      <c r="T22" s="31"/>
      <c r="U22" s="31"/>
      <c r="V22" s="31"/>
      <c r="W22" s="31"/>
    </row>
    <row r="23" spans="1:39" s="33" customFormat="1" ht="37.5">
      <c r="B23" s="94" t="s">
        <v>42</v>
      </c>
      <c r="D23" s="94"/>
      <c r="E23" s="94"/>
      <c r="F23" s="94"/>
      <c r="G23" s="94"/>
      <c r="H23" s="94"/>
      <c r="I23" s="31"/>
      <c r="J23" s="31"/>
      <c r="K23" s="31"/>
      <c r="L23" s="31"/>
      <c r="M23" s="31"/>
      <c r="N23" s="31"/>
      <c r="O23" s="31"/>
      <c r="P23" s="31"/>
      <c r="Q23" s="31"/>
      <c r="R23" s="31"/>
      <c r="S23" s="31"/>
      <c r="T23" s="31"/>
      <c r="U23" s="31"/>
      <c r="V23" s="31"/>
      <c r="W23" s="31"/>
    </row>
    <row r="24" spans="1:39" ht="38.25" thickBot="1">
      <c r="B24" s="34"/>
      <c r="C24" s="34">
        <v>1</v>
      </c>
      <c r="D24" s="34">
        <v>2</v>
      </c>
      <c r="E24" s="34">
        <v>3</v>
      </c>
      <c r="F24" s="34">
        <v>4</v>
      </c>
      <c r="G24" s="34">
        <v>5</v>
      </c>
      <c r="H24" s="34">
        <v>6</v>
      </c>
      <c r="I24" s="15"/>
      <c r="J24" s="15"/>
      <c r="K24" s="15"/>
      <c r="L24" s="15"/>
      <c r="M24" s="15"/>
    </row>
    <row r="25" spans="1:39" ht="50.1" customHeight="1">
      <c r="B25" s="39" t="s">
        <v>27</v>
      </c>
      <c r="C25" s="45"/>
      <c r="D25" s="45"/>
      <c r="E25" s="45"/>
      <c r="F25" s="45"/>
      <c r="G25" s="45"/>
      <c r="H25" s="46"/>
      <c r="I25" s="75"/>
      <c r="J25" s="75"/>
      <c r="K25" s="75"/>
      <c r="L25" s="75"/>
      <c r="M25" s="75"/>
      <c r="AB25" s="38">
        <v>1</v>
      </c>
      <c r="AC25" s="38" t="s">
        <v>26</v>
      </c>
      <c r="AH25" s="38">
        <v>1</v>
      </c>
      <c r="AI25" s="38" t="s">
        <v>26</v>
      </c>
    </row>
    <row r="26" spans="1:39" ht="50.1" customHeight="1">
      <c r="B26" s="40" t="s">
        <v>25</v>
      </c>
      <c r="C26" s="47"/>
      <c r="D26" s="48"/>
      <c r="E26" s="48"/>
      <c r="F26" s="48"/>
      <c r="G26" s="48"/>
      <c r="H26" s="49"/>
      <c r="I26" s="75"/>
      <c r="J26" s="75"/>
      <c r="K26" s="75"/>
      <c r="L26" s="75"/>
      <c r="M26" s="75"/>
      <c r="AB26" s="38">
        <v>11</v>
      </c>
      <c r="AC26" s="38" t="s">
        <v>24</v>
      </c>
      <c r="AH26" s="38">
        <v>3</v>
      </c>
      <c r="AI26" s="38" t="s">
        <v>22</v>
      </c>
    </row>
    <row r="27" spans="1:39" ht="50.1" customHeight="1">
      <c r="B27" s="40" t="s">
        <v>23</v>
      </c>
      <c r="C27" s="47"/>
      <c r="D27" s="48"/>
      <c r="E27" s="48"/>
      <c r="F27" s="48"/>
      <c r="G27" s="48"/>
      <c r="H27" s="49"/>
      <c r="I27" s="75"/>
      <c r="J27" s="75"/>
      <c r="K27" s="75"/>
      <c r="L27" s="75"/>
      <c r="M27" s="75"/>
      <c r="AB27" s="38">
        <v>3</v>
      </c>
      <c r="AC27" s="38" t="s">
        <v>22</v>
      </c>
      <c r="AH27" s="38">
        <v>4</v>
      </c>
      <c r="AI27" s="38" t="s">
        <v>20</v>
      </c>
    </row>
    <row r="28" spans="1:39" ht="50.1" customHeight="1">
      <c r="B28" s="40" t="s">
        <v>21</v>
      </c>
      <c r="C28" s="47"/>
      <c r="D28" s="48"/>
      <c r="E28" s="48"/>
      <c r="F28" s="48"/>
      <c r="G28" s="48"/>
      <c r="H28" s="49"/>
      <c r="I28" s="75"/>
      <c r="J28" s="75"/>
      <c r="K28" s="75"/>
      <c r="L28" s="75"/>
      <c r="M28" s="75"/>
      <c r="AB28" s="38">
        <v>4</v>
      </c>
      <c r="AC28" s="38" t="s">
        <v>20</v>
      </c>
      <c r="AH28" s="38">
        <v>5</v>
      </c>
      <c r="AI28" s="38" t="s">
        <v>18</v>
      </c>
    </row>
    <row r="29" spans="1:39" ht="50.1" customHeight="1">
      <c r="B29" s="40" t="s">
        <v>19</v>
      </c>
      <c r="C29" s="47"/>
      <c r="D29" s="48"/>
      <c r="E29" s="48"/>
      <c r="F29" s="48"/>
      <c r="G29" s="48"/>
      <c r="H29" s="49"/>
      <c r="I29" s="75"/>
      <c r="J29" s="75"/>
      <c r="K29" s="75"/>
      <c r="L29" s="75"/>
      <c r="M29" s="75"/>
      <c r="AB29" s="38">
        <v>5</v>
      </c>
      <c r="AC29" s="38" t="s">
        <v>18</v>
      </c>
      <c r="AH29" s="38">
        <v>6</v>
      </c>
      <c r="AI29" s="38" t="s">
        <v>16</v>
      </c>
    </row>
    <row r="30" spans="1:39" ht="50.1" customHeight="1">
      <c r="B30" s="40" t="s">
        <v>17</v>
      </c>
      <c r="C30" s="47"/>
      <c r="D30" s="48"/>
      <c r="E30" s="48"/>
      <c r="F30" s="48"/>
      <c r="G30" s="48"/>
      <c r="H30" s="49"/>
      <c r="I30" s="75"/>
      <c r="J30" s="75"/>
      <c r="K30" s="75"/>
      <c r="L30" s="75"/>
      <c r="M30" s="75"/>
      <c r="AB30" s="38">
        <v>6</v>
      </c>
      <c r="AC30" s="38" t="s">
        <v>16</v>
      </c>
      <c r="AH30" s="38">
        <v>7</v>
      </c>
      <c r="AI30" s="38" t="s">
        <v>14</v>
      </c>
    </row>
    <row r="31" spans="1:39" ht="50.1" customHeight="1">
      <c r="B31" s="40" t="s">
        <v>15</v>
      </c>
      <c r="C31" s="47"/>
      <c r="D31" s="48"/>
      <c r="E31" s="48"/>
      <c r="F31" s="48"/>
      <c r="G31" s="48"/>
      <c r="H31" s="49"/>
      <c r="I31" s="75"/>
      <c r="J31" s="75"/>
      <c r="K31" s="75"/>
      <c r="L31" s="75"/>
      <c r="M31" s="75"/>
      <c r="AB31" s="38">
        <v>7</v>
      </c>
      <c r="AC31" s="38" t="s">
        <v>14</v>
      </c>
      <c r="AH31" s="38">
        <v>8</v>
      </c>
      <c r="AI31" s="38" t="s">
        <v>12</v>
      </c>
    </row>
    <row r="32" spans="1:39" ht="50.1" customHeight="1">
      <c r="B32" s="40" t="s">
        <v>13</v>
      </c>
      <c r="C32" s="47"/>
      <c r="D32" s="48"/>
      <c r="E32" s="48"/>
      <c r="F32" s="48"/>
      <c r="G32" s="48"/>
      <c r="H32" s="49"/>
      <c r="I32" s="75"/>
      <c r="J32" s="75"/>
      <c r="K32" s="75"/>
      <c r="L32" s="75"/>
      <c r="M32" s="75"/>
      <c r="AB32" s="38">
        <v>8</v>
      </c>
      <c r="AC32" s="38" t="s">
        <v>12</v>
      </c>
      <c r="AH32" s="38">
        <v>9</v>
      </c>
      <c r="AI32" s="38" t="s">
        <v>10</v>
      </c>
    </row>
    <row r="33" spans="2:35" ht="50.1" customHeight="1">
      <c r="B33" s="40" t="s">
        <v>11</v>
      </c>
      <c r="C33" s="47"/>
      <c r="D33" s="48"/>
      <c r="E33" s="48"/>
      <c r="F33" s="48"/>
      <c r="G33" s="48"/>
      <c r="H33" s="49"/>
      <c r="I33" s="75"/>
      <c r="J33" s="75"/>
      <c r="K33" s="75"/>
      <c r="L33" s="75"/>
      <c r="M33" s="75"/>
      <c r="AB33" s="38">
        <v>9</v>
      </c>
      <c r="AC33" s="38" t="s">
        <v>10</v>
      </c>
      <c r="AH33" s="38">
        <v>10</v>
      </c>
      <c r="AI33" s="38" t="s">
        <v>8</v>
      </c>
    </row>
    <row r="34" spans="2:35" ht="50.1" customHeight="1">
      <c r="B34" s="40" t="s">
        <v>9</v>
      </c>
      <c r="C34" s="47"/>
      <c r="D34" s="48"/>
      <c r="E34" s="48"/>
      <c r="F34" s="48"/>
      <c r="G34" s="48"/>
      <c r="H34" s="49"/>
      <c r="I34" s="75"/>
      <c r="J34" s="75"/>
      <c r="K34" s="75"/>
      <c r="L34" s="75"/>
      <c r="M34" s="75"/>
      <c r="AB34" s="38">
        <v>10</v>
      </c>
      <c r="AC34" s="38" t="s">
        <v>8</v>
      </c>
      <c r="AH34" s="38">
        <v>11</v>
      </c>
      <c r="AI34" s="38" t="s">
        <v>24</v>
      </c>
    </row>
    <row r="35" spans="2:35" ht="50.1" customHeight="1">
      <c r="B35" s="41" t="s">
        <v>7</v>
      </c>
      <c r="C35" s="47"/>
      <c r="D35" s="48"/>
      <c r="E35" s="48"/>
      <c r="F35" s="48"/>
      <c r="G35" s="48"/>
      <c r="H35" s="49"/>
      <c r="I35" s="75"/>
      <c r="J35" s="75"/>
      <c r="K35" s="75"/>
      <c r="L35" s="75"/>
      <c r="M35" s="75"/>
      <c r="AB35" s="38">
        <v>12</v>
      </c>
      <c r="AC35" s="38" t="s">
        <v>6</v>
      </c>
      <c r="AH35" s="38">
        <v>12</v>
      </c>
      <c r="AI35" s="38" t="s">
        <v>6</v>
      </c>
    </row>
    <row r="36" spans="2:35" ht="50.1" customHeight="1" thickBot="1">
      <c r="B36" s="42" t="s">
        <v>7</v>
      </c>
      <c r="C36" s="50"/>
      <c r="D36" s="51"/>
      <c r="E36" s="51"/>
      <c r="F36" s="51"/>
      <c r="G36" s="51"/>
      <c r="H36" s="52"/>
      <c r="I36" s="75"/>
      <c r="J36" s="75"/>
      <c r="K36" s="75"/>
      <c r="L36" s="75"/>
      <c r="M36" s="75"/>
      <c r="AB36" s="38">
        <v>12</v>
      </c>
      <c r="AC36" s="38" t="s">
        <v>6</v>
      </c>
      <c r="AH36" s="38">
        <v>12</v>
      </c>
      <c r="AI36" s="38" t="s">
        <v>6</v>
      </c>
    </row>
    <row r="37" spans="2:35" ht="12" customHeight="1"/>
    <row r="38" spans="2:35" ht="18.75" hidden="1">
      <c r="B38" s="36"/>
      <c r="C38" s="138" t="s">
        <v>5</v>
      </c>
      <c r="D38" s="138"/>
      <c r="E38" s="138"/>
      <c r="F38" s="138"/>
      <c r="G38" s="138"/>
      <c r="H38" s="139"/>
      <c r="I38" s="74"/>
      <c r="J38" s="74"/>
      <c r="K38" s="74"/>
      <c r="L38" s="74"/>
      <c r="M38" s="74"/>
    </row>
    <row r="39" spans="2:35" ht="18.75" hidden="1">
      <c r="B39" s="36"/>
      <c r="C39" s="138" t="s">
        <v>4</v>
      </c>
      <c r="D39" s="138"/>
      <c r="E39" s="138"/>
      <c r="F39" s="138"/>
      <c r="G39" s="138"/>
      <c r="H39" s="139"/>
      <c r="I39" s="74"/>
      <c r="J39" s="74"/>
      <c r="K39" s="74"/>
      <c r="L39" s="74"/>
      <c r="M39" s="74"/>
    </row>
    <row r="1039999" spans="2:2" ht="27">
      <c r="B1039999" s="37">
        <f>'TEAM INFORMATION'!A11</f>
        <v>0</v>
      </c>
    </row>
    <row r="1040000" spans="2:2" ht="27">
      <c r="B1040000" s="37">
        <f>'TEAM INFORMATION'!A12</f>
        <v>0</v>
      </c>
    </row>
    <row r="1040001" spans="2:2" ht="27">
      <c r="B1040001" s="37">
        <f>'TEAM INFORMATION'!A13</f>
        <v>0</v>
      </c>
    </row>
    <row r="1040002" spans="2:2" ht="27">
      <c r="B1040002" s="37">
        <f>'TEAM INFORMATION'!A14</f>
        <v>0</v>
      </c>
    </row>
    <row r="1040003" spans="2:2" ht="27">
      <c r="B1040003" s="37">
        <f>'TEAM INFORMATION'!A15</f>
        <v>0</v>
      </c>
    </row>
    <row r="1040004" spans="2:2" ht="27">
      <c r="B1040004" s="37">
        <f>'TEAM INFORMATION'!A16</f>
        <v>0</v>
      </c>
    </row>
    <row r="1040005" spans="2:2" ht="27">
      <c r="B1040005" s="37">
        <f>'TEAM INFORMATION'!A17</f>
        <v>0</v>
      </c>
    </row>
    <row r="1040006" spans="2:2" ht="27">
      <c r="B1040006" s="37">
        <f>'TEAM INFORMATION'!A18</f>
        <v>0</v>
      </c>
    </row>
    <row r="1040007" spans="2:2" ht="27">
      <c r="B1040007" s="37">
        <f>'TEAM INFORMATION'!A19</f>
        <v>0</v>
      </c>
    </row>
    <row r="1040008" spans="2:2" ht="27">
      <c r="B1040008" s="37">
        <f>'TEAM INFORMATION'!A20</f>
        <v>0</v>
      </c>
    </row>
    <row r="1040009" spans="2:2" ht="27">
      <c r="B1040009" s="37">
        <f>'TEAM INFORMATION'!A21</f>
        <v>0</v>
      </c>
    </row>
    <row r="1040010" spans="2:2" ht="27">
      <c r="B1040010" s="37">
        <f>'TEAM INFORMATION'!A22</f>
        <v>0</v>
      </c>
    </row>
    <row r="1040011" spans="2:2" ht="27">
      <c r="B1040011" s="37">
        <f>'TEAM INFORMATION'!B23</f>
        <v>0</v>
      </c>
    </row>
  </sheetData>
  <protectedRanges>
    <protectedRange sqref="C4 C6 B10:B21 C25:H36" name="Range1"/>
  </protectedRanges>
  <sortState ref="AH25:AI36">
    <sortCondition ref="AH25"/>
  </sortState>
  <mergeCells count="7">
    <mergeCell ref="C38:H38"/>
    <mergeCell ref="C39:H39"/>
    <mergeCell ref="B1:V1"/>
    <mergeCell ref="B2:V2"/>
    <mergeCell ref="M8:V8"/>
    <mergeCell ref="J8:K8"/>
    <mergeCell ref="D8:H8"/>
  </mergeCells>
  <conditionalFormatting sqref="D22:K23 C22 B23 M22:N23">
    <cfRule type="containsErrors" dxfId="33" priority="70">
      <formula>ISERROR(B22)</formula>
    </cfRule>
    <cfRule type="cellIs" dxfId="32" priority="71" operator="equal">
      <formula>"OUT"</formula>
    </cfRule>
  </conditionalFormatting>
  <conditionalFormatting sqref="C25:C34">
    <cfRule type="duplicateValues" dxfId="31" priority="69"/>
  </conditionalFormatting>
  <conditionalFormatting sqref="D25:D34">
    <cfRule type="duplicateValues" dxfId="30" priority="68"/>
  </conditionalFormatting>
  <conditionalFormatting sqref="E25:E34">
    <cfRule type="duplicateValues" dxfId="29" priority="67"/>
  </conditionalFormatting>
  <conditionalFormatting sqref="F25:F34">
    <cfRule type="duplicateValues" dxfId="28" priority="66"/>
  </conditionalFormatting>
  <conditionalFormatting sqref="G25:G34">
    <cfRule type="duplicateValues" dxfId="27" priority="65"/>
  </conditionalFormatting>
  <conditionalFormatting sqref="C25:C36">
    <cfRule type="duplicateValues" dxfId="26" priority="22"/>
    <cfRule type="duplicateValues" dxfId="25" priority="64"/>
  </conditionalFormatting>
  <conditionalFormatting sqref="D25:D36">
    <cfRule type="duplicateValues" dxfId="24" priority="21"/>
    <cfRule type="duplicateValues" dxfId="23" priority="63"/>
  </conditionalFormatting>
  <conditionalFormatting sqref="E25:E36">
    <cfRule type="duplicateValues" dxfId="22" priority="20"/>
    <cfRule type="duplicateValues" dxfId="21" priority="62"/>
  </conditionalFormatting>
  <conditionalFormatting sqref="F25:F36">
    <cfRule type="duplicateValues" dxfId="20" priority="19"/>
    <cfRule type="duplicateValues" dxfId="19" priority="61"/>
  </conditionalFormatting>
  <conditionalFormatting sqref="G25:G36">
    <cfRule type="duplicateValues" dxfId="18" priority="18"/>
    <cfRule type="duplicateValues" dxfId="17" priority="60"/>
  </conditionalFormatting>
  <conditionalFormatting sqref="C25:C36">
    <cfRule type="duplicateValues" dxfId="16" priority="102"/>
  </conditionalFormatting>
  <conditionalFormatting sqref="D25:D36">
    <cfRule type="duplicateValues" dxfId="15" priority="103"/>
  </conditionalFormatting>
  <conditionalFormatting sqref="E25:E36">
    <cfRule type="duplicateValues" dxfId="14" priority="104"/>
  </conditionalFormatting>
  <conditionalFormatting sqref="F25:F36">
    <cfRule type="duplicateValues" dxfId="13" priority="105"/>
  </conditionalFormatting>
  <conditionalFormatting sqref="G25:G36">
    <cfRule type="duplicateValues" dxfId="12" priority="106"/>
  </conditionalFormatting>
  <conditionalFormatting sqref="J10:J21">
    <cfRule type="cellIs" dxfId="11" priority="16" operator="lessThan">
      <formula>2</formula>
    </cfRule>
  </conditionalFormatting>
  <conditionalFormatting sqref="K10:K21">
    <cfRule type="cellIs" dxfId="10" priority="15" operator="lessThan">
      <formula>1</formula>
    </cfRule>
  </conditionalFormatting>
  <conditionalFormatting sqref="H10:H21">
    <cfRule type="cellIs" priority="11" stopIfTrue="1" operator="lessThan">
      <formula>1</formula>
    </cfRule>
    <cfRule type="cellIs" dxfId="9" priority="14" operator="lessThan">
      <formula>6</formula>
    </cfRule>
  </conditionalFormatting>
  <conditionalFormatting sqref="D10:D21">
    <cfRule type="cellIs" priority="10" stopIfTrue="1" operator="notBetween">
      <formula>1</formula>
      <formula>6</formula>
    </cfRule>
    <cfRule type="cellIs" dxfId="8" priority="12" operator="greaterThan">
      <formula>4</formula>
    </cfRule>
  </conditionalFormatting>
  <conditionalFormatting sqref="B10:C21">
    <cfRule type="duplicateValues" dxfId="7" priority="226"/>
  </conditionalFormatting>
  <conditionalFormatting sqref="H25:K36 M25:M36">
    <cfRule type="duplicateValues" dxfId="6" priority="253"/>
  </conditionalFormatting>
  <conditionalFormatting sqref="H25:K36 M25:M36">
    <cfRule type="duplicateValues" dxfId="5" priority="255"/>
  </conditionalFormatting>
  <conditionalFormatting sqref="H25:K36 M25:M36">
    <cfRule type="duplicateValues" dxfId="4" priority="257"/>
  </conditionalFormatting>
  <conditionalFormatting sqref="G10:G21">
    <cfRule type="cellIs" priority="8" stopIfTrue="1" operator="notBetween">
      <formula>0</formula>
      <formula>6</formula>
    </cfRule>
    <cfRule type="cellIs" dxfId="3" priority="9" operator="greaterThan">
      <formula>1</formula>
    </cfRule>
  </conditionalFormatting>
  <conditionalFormatting sqref="M10:M21 P10:V21">
    <cfRule type="cellIs" priority="3" stopIfTrue="1" operator="notBetween">
      <formula>0</formula>
      <formula>6</formula>
    </cfRule>
    <cfRule type="cellIs" dxfId="2" priority="4" operator="greaterThan">
      <formula>2</formula>
    </cfRule>
  </conditionalFormatting>
  <conditionalFormatting sqref="N10:O21">
    <cfRule type="cellIs" priority="1" stopIfTrue="1" operator="notBetween">
      <formula>0</formula>
      <formula>6</formula>
    </cfRule>
    <cfRule type="cellIs" dxfId="1" priority="2" operator="greaterThan">
      <formula>3</formula>
    </cfRule>
  </conditionalFormatting>
  <dataValidations count="2">
    <dataValidation type="list" allowBlank="1" showDropDown="1" showInputMessage="1" showErrorMessage="1" error="Name input must match roster on first tab" sqref="C25:M36">
      <formula1>List</formula1>
    </dataValidation>
    <dataValidation type="list" allowBlank="1" showDropDown="1" showErrorMessage="1" error="Name input must match roster on first tab" sqref="B10:C21">
      <formula1>List</formula1>
    </dataValidation>
  </dataValidations>
  <printOptions horizontalCentered="1"/>
  <pageMargins left="0.7" right="0.7" top="0.75" bottom="0.75" header="0.3" footer="0.3"/>
  <pageSetup scale="55" fitToHeight="0" orientation="landscape" r:id="rId1"/>
  <headerFooter>
    <oddFooter>&amp;L&amp;"Times New Roman,Bold"&amp;20&amp;K03-028Gonzaga Line Up Card&amp;C&amp;"Times New Roman,Bold"&amp;20&amp;K122B4AAway vs. Hawaii&amp;R&amp;"Times New Roman,Bold"&amp;20&amp;K03-028&amp;A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showGridLines="0" zoomScale="70" zoomScaleNormal="70" workbookViewId="0">
      <selection activeCell="H33" sqref="H33"/>
    </sheetView>
  </sheetViews>
  <sheetFormatPr defaultRowHeight="15"/>
  <cols>
    <col min="1" max="1" width="6.28515625" style="99" bestFit="1" customWidth="1"/>
    <col min="2" max="2" width="50.28515625" style="99" customWidth="1"/>
    <col min="3" max="3" width="1.140625" style="99" customWidth="1"/>
    <col min="4" max="4" width="23.7109375" style="99" customWidth="1"/>
    <col min="5" max="5" width="1.140625" style="99" customWidth="1"/>
    <col min="6" max="6" width="23.7109375" style="99" customWidth="1"/>
    <col min="7" max="7" width="1.140625" style="99" customWidth="1"/>
    <col min="8" max="8" width="23.7109375" style="99" customWidth="1"/>
    <col min="9" max="9" width="1.140625" style="99" customWidth="1"/>
    <col min="10" max="10" width="23.7109375" style="99" customWidth="1"/>
    <col min="11" max="11" width="1.140625" style="99" customWidth="1"/>
    <col min="12" max="12" width="23.7109375" style="99" customWidth="1"/>
    <col min="13" max="13" width="1.140625" style="99" customWidth="1"/>
    <col min="14" max="14" width="23.7109375" style="99" customWidth="1"/>
    <col min="15" max="16384" width="9.140625" style="99"/>
  </cols>
  <sheetData>
    <row r="1" spans="1:14" ht="60.75">
      <c r="A1" s="151">
        <f>'TEAM INFORMATION'!B6</f>
        <v>0</v>
      </c>
      <c r="B1" s="151"/>
      <c r="C1" s="151"/>
      <c r="D1" s="151"/>
      <c r="E1" s="151"/>
      <c r="F1" s="151"/>
      <c r="G1" s="151"/>
      <c r="H1" s="151"/>
      <c r="I1" s="151"/>
      <c r="J1" s="151"/>
      <c r="K1" s="151"/>
      <c r="L1" s="151"/>
      <c r="M1" s="151"/>
      <c r="N1" s="151"/>
    </row>
    <row r="2" spans="1:14" ht="27.75">
      <c r="A2" s="152" t="str">
        <f>CONCATENATE("Lineup vs. ",'LINEUP INPUT'!C6)</f>
        <v xml:space="preserve">Lineup vs. </v>
      </c>
      <c r="B2" s="152"/>
      <c r="C2" s="152"/>
      <c r="D2" s="152"/>
      <c r="E2" s="152"/>
      <c r="F2" s="152"/>
      <c r="G2" s="152"/>
      <c r="H2" s="152"/>
      <c r="I2" s="152"/>
      <c r="J2" s="152"/>
      <c r="K2" s="152"/>
      <c r="L2" s="152"/>
      <c r="M2" s="152"/>
      <c r="N2" s="152"/>
    </row>
    <row r="3" spans="1:14" ht="27.75">
      <c r="A3" s="153">
        <f>'LINEUP INPUT'!C4</f>
        <v>0</v>
      </c>
      <c r="B3" s="153"/>
      <c r="C3" s="153"/>
      <c r="D3" s="153"/>
      <c r="E3" s="153"/>
      <c r="F3" s="153"/>
      <c r="G3" s="153"/>
      <c r="H3" s="153"/>
      <c r="I3" s="153"/>
      <c r="J3" s="153"/>
      <c r="K3" s="153"/>
      <c r="L3" s="153"/>
      <c r="M3" s="153"/>
      <c r="N3" s="153"/>
    </row>
    <row r="6" spans="1:14" ht="38.25" thickBot="1">
      <c r="A6" s="105" t="s">
        <v>1</v>
      </c>
      <c r="B6" s="105" t="s">
        <v>32</v>
      </c>
      <c r="C6" s="105"/>
      <c r="D6" s="105">
        <v>1</v>
      </c>
      <c r="E6" s="105"/>
      <c r="F6" s="105">
        <v>2</v>
      </c>
      <c r="G6" s="105"/>
      <c r="H6" s="105">
        <v>3</v>
      </c>
      <c r="I6" s="105"/>
      <c r="J6" s="105">
        <v>4</v>
      </c>
      <c r="K6" s="105"/>
      <c r="L6" s="105">
        <v>5</v>
      </c>
      <c r="M6" s="105"/>
      <c r="N6" s="105">
        <v>6</v>
      </c>
    </row>
    <row r="7" spans="1:14" ht="38.25">
      <c r="A7" s="106" t="str">
        <f>IF(ISBLANK('PRINT COPY -Batting Order Only'!C6)=TRUE,"",'PRINT COPY -Batting Order Only'!C6)</f>
        <v/>
      </c>
      <c r="B7" s="106" t="str">
        <f>IF(ISBLANK('PRINT COPY -Batting Order Only'!B6)=TRUE,"",'PRINT COPY -Batting Order Only'!B6)</f>
        <v/>
      </c>
      <c r="C7" s="110"/>
      <c r="D7" s="125" t="str">
        <f>+'LINEUP INPUT'!AH10</f>
        <v/>
      </c>
      <c r="E7" s="122"/>
      <c r="F7" s="125" t="str">
        <f>+'LINEUP INPUT'!AI10</f>
        <v/>
      </c>
      <c r="G7" s="122"/>
      <c r="H7" s="125" t="str">
        <f>+'LINEUP INPUT'!AJ10</f>
        <v/>
      </c>
      <c r="I7" s="122"/>
      <c r="J7" s="125" t="str">
        <f>+'LINEUP INPUT'!AK10</f>
        <v/>
      </c>
      <c r="K7" s="122"/>
      <c r="L7" s="125" t="str">
        <f>+'LINEUP INPUT'!AL10</f>
        <v/>
      </c>
      <c r="M7" s="122"/>
      <c r="N7" s="127" t="str">
        <f>+'LINEUP INPUT'!AM10</f>
        <v/>
      </c>
    </row>
    <row r="8" spans="1:14" ht="38.25">
      <c r="A8" s="107" t="str">
        <f>IF(ISBLANK('PRINT COPY -Batting Order Only'!C7)=TRUE,"",'PRINT COPY -Batting Order Only'!C7)</f>
        <v/>
      </c>
      <c r="B8" s="107" t="str">
        <f>IF(ISBLANK('PRINT COPY -Batting Order Only'!B7)=TRUE,"",'PRINT COPY -Batting Order Only'!B7)</f>
        <v/>
      </c>
      <c r="C8" s="111"/>
      <c r="D8" s="126" t="str">
        <f>+'LINEUP INPUT'!AH11</f>
        <v/>
      </c>
      <c r="E8" s="123"/>
      <c r="F8" s="126" t="str">
        <f>+'LINEUP INPUT'!AI11</f>
        <v/>
      </c>
      <c r="G8" s="123"/>
      <c r="H8" s="126" t="str">
        <f>+'LINEUP INPUT'!AJ11</f>
        <v/>
      </c>
      <c r="I8" s="123"/>
      <c r="J8" s="126" t="str">
        <f>+'LINEUP INPUT'!AK11</f>
        <v/>
      </c>
      <c r="K8" s="123"/>
      <c r="L8" s="126" t="str">
        <f>+'LINEUP INPUT'!AL11</f>
        <v/>
      </c>
      <c r="M8" s="123"/>
      <c r="N8" s="128" t="str">
        <f>+'LINEUP INPUT'!AM11</f>
        <v/>
      </c>
    </row>
    <row r="9" spans="1:14" ht="38.25">
      <c r="A9" s="107" t="str">
        <f>IF(ISBLANK('PRINT COPY -Batting Order Only'!C8)=TRUE,"",'PRINT COPY -Batting Order Only'!C8)</f>
        <v/>
      </c>
      <c r="B9" s="107" t="str">
        <f>IF(ISBLANK('PRINT COPY -Batting Order Only'!B8)=TRUE,"",'PRINT COPY -Batting Order Only'!B8)</f>
        <v/>
      </c>
      <c r="C9" s="111"/>
      <c r="D9" s="126" t="str">
        <f>+'LINEUP INPUT'!AH12</f>
        <v/>
      </c>
      <c r="E9" s="123"/>
      <c r="F9" s="126" t="str">
        <f>+'LINEUP INPUT'!AI12</f>
        <v/>
      </c>
      <c r="G9" s="123"/>
      <c r="H9" s="126" t="str">
        <f>+'LINEUP INPUT'!AJ12</f>
        <v/>
      </c>
      <c r="I9" s="123"/>
      <c r="J9" s="126" t="str">
        <f>+'LINEUP INPUT'!AK12</f>
        <v/>
      </c>
      <c r="K9" s="123"/>
      <c r="L9" s="126" t="str">
        <f>+'LINEUP INPUT'!AL12</f>
        <v/>
      </c>
      <c r="M9" s="123"/>
      <c r="N9" s="128" t="str">
        <f>+'LINEUP INPUT'!AM12</f>
        <v/>
      </c>
    </row>
    <row r="10" spans="1:14" ht="38.25">
      <c r="A10" s="107" t="str">
        <f>IF(ISBLANK('PRINT COPY -Batting Order Only'!C9)=TRUE,"",'PRINT COPY -Batting Order Only'!C9)</f>
        <v/>
      </c>
      <c r="B10" s="107" t="str">
        <f>IF(ISBLANK('PRINT COPY -Batting Order Only'!B9)=TRUE,"",'PRINT COPY -Batting Order Only'!B9)</f>
        <v/>
      </c>
      <c r="C10" s="111"/>
      <c r="D10" s="126" t="str">
        <f>+'LINEUP INPUT'!AH13</f>
        <v/>
      </c>
      <c r="E10" s="123"/>
      <c r="F10" s="126" t="str">
        <f>+'LINEUP INPUT'!AI13</f>
        <v/>
      </c>
      <c r="G10" s="123"/>
      <c r="H10" s="126" t="str">
        <f>+'LINEUP INPUT'!AJ13</f>
        <v/>
      </c>
      <c r="I10" s="123"/>
      <c r="J10" s="126" t="str">
        <f>+'LINEUP INPUT'!AK13</f>
        <v/>
      </c>
      <c r="K10" s="123"/>
      <c r="L10" s="126" t="str">
        <f>+'LINEUP INPUT'!AL13</f>
        <v/>
      </c>
      <c r="M10" s="123"/>
      <c r="N10" s="128" t="str">
        <f>+'LINEUP INPUT'!AM13</f>
        <v/>
      </c>
    </row>
    <row r="11" spans="1:14" ht="38.25">
      <c r="A11" s="107" t="str">
        <f>IF(ISBLANK('PRINT COPY -Batting Order Only'!C10)=TRUE,"",'PRINT COPY -Batting Order Only'!C10)</f>
        <v/>
      </c>
      <c r="B11" s="107" t="str">
        <f>IF(ISBLANK('PRINT COPY -Batting Order Only'!B10)=TRUE,"",'PRINT COPY -Batting Order Only'!B10)</f>
        <v/>
      </c>
      <c r="C11" s="111"/>
      <c r="D11" s="126" t="str">
        <f>+'LINEUP INPUT'!AH14</f>
        <v/>
      </c>
      <c r="E11" s="123"/>
      <c r="F11" s="126" t="str">
        <f>+'LINEUP INPUT'!AI14</f>
        <v/>
      </c>
      <c r="G11" s="123"/>
      <c r="H11" s="126" t="str">
        <f>+'LINEUP INPUT'!AJ14</f>
        <v/>
      </c>
      <c r="I11" s="123"/>
      <c r="J11" s="126" t="str">
        <f>+'LINEUP INPUT'!AK14</f>
        <v/>
      </c>
      <c r="K11" s="123"/>
      <c r="L11" s="126" t="str">
        <f>+'LINEUP INPUT'!AL14</f>
        <v/>
      </c>
      <c r="M11" s="123"/>
      <c r="N11" s="128" t="str">
        <f>+'LINEUP INPUT'!AM14</f>
        <v/>
      </c>
    </row>
    <row r="12" spans="1:14" ht="38.25">
      <c r="A12" s="107" t="str">
        <f>IF(ISBLANK('PRINT COPY -Batting Order Only'!C11)=TRUE,"",'PRINT COPY -Batting Order Only'!C11)</f>
        <v/>
      </c>
      <c r="B12" s="107" t="str">
        <f>IF(ISBLANK('PRINT COPY -Batting Order Only'!B11)=TRUE,"",'PRINT COPY -Batting Order Only'!B11)</f>
        <v/>
      </c>
      <c r="C12" s="111"/>
      <c r="D12" s="126" t="str">
        <f>+'LINEUP INPUT'!AH15</f>
        <v/>
      </c>
      <c r="E12" s="123"/>
      <c r="F12" s="126" t="str">
        <f>+'LINEUP INPUT'!AI15</f>
        <v/>
      </c>
      <c r="G12" s="123"/>
      <c r="H12" s="126" t="str">
        <f>+'LINEUP INPUT'!AJ15</f>
        <v/>
      </c>
      <c r="I12" s="123"/>
      <c r="J12" s="126" t="str">
        <f>+'LINEUP INPUT'!AK15</f>
        <v/>
      </c>
      <c r="K12" s="123"/>
      <c r="L12" s="126" t="str">
        <f>+'LINEUP INPUT'!AL15</f>
        <v/>
      </c>
      <c r="M12" s="123"/>
      <c r="N12" s="128" t="str">
        <f>+'LINEUP INPUT'!AM15</f>
        <v/>
      </c>
    </row>
    <row r="13" spans="1:14" ht="38.25">
      <c r="A13" s="107" t="str">
        <f>IF(ISBLANK('PRINT COPY -Batting Order Only'!C12)=TRUE,"",'PRINT COPY -Batting Order Only'!C12)</f>
        <v/>
      </c>
      <c r="B13" s="107" t="str">
        <f>IF(ISBLANK('PRINT COPY -Batting Order Only'!B12)=TRUE,"",'PRINT COPY -Batting Order Only'!B12)</f>
        <v/>
      </c>
      <c r="C13" s="111"/>
      <c r="D13" s="126" t="str">
        <f>+'LINEUP INPUT'!AH16</f>
        <v/>
      </c>
      <c r="E13" s="123"/>
      <c r="F13" s="126" t="str">
        <f>+'LINEUP INPUT'!AI16</f>
        <v/>
      </c>
      <c r="G13" s="123"/>
      <c r="H13" s="126" t="str">
        <f>+'LINEUP INPUT'!AJ16</f>
        <v/>
      </c>
      <c r="I13" s="123"/>
      <c r="J13" s="126" t="str">
        <f>+'LINEUP INPUT'!AK16</f>
        <v/>
      </c>
      <c r="K13" s="123"/>
      <c r="L13" s="126" t="str">
        <f>+'LINEUP INPUT'!AL16</f>
        <v/>
      </c>
      <c r="M13" s="123"/>
      <c r="N13" s="128" t="str">
        <f>+'LINEUP INPUT'!AM16</f>
        <v/>
      </c>
    </row>
    <row r="14" spans="1:14" ht="38.25">
      <c r="A14" s="107" t="str">
        <f>IF(ISBLANK('PRINT COPY -Batting Order Only'!C13)=TRUE,"",'PRINT COPY -Batting Order Only'!C13)</f>
        <v/>
      </c>
      <c r="B14" s="107" t="str">
        <f>IF(ISBLANK('PRINT COPY -Batting Order Only'!B13)=TRUE,"",'PRINT COPY -Batting Order Only'!B13)</f>
        <v/>
      </c>
      <c r="C14" s="111"/>
      <c r="D14" s="126" t="str">
        <f>+'LINEUP INPUT'!AH17</f>
        <v/>
      </c>
      <c r="E14" s="123"/>
      <c r="F14" s="126" t="str">
        <f>+'LINEUP INPUT'!AI17</f>
        <v/>
      </c>
      <c r="G14" s="123"/>
      <c r="H14" s="126" t="str">
        <f>+'LINEUP INPUT'!AJ17</f>
        <v/>
      </c>
      <c r="I14" s="123"/>
      <c r="J14" s="126" t="str">
        <f>+'LINEUP INPUT'!AK17</f>
        <v/>
      </c>
      <c r="K14" s="123"/>
      <c r="L14" s="126" t="str">
        <f>+'LINEUP INPUT'!AL17</f>
        <v/>
      </c>
      <c r="M14" s="123"/>
      <c r="N14" s="128" t="str">
        <f>+'LINEUP INPUT'!AM17</f>
        <v/>
      </c>
    </row>
    <row r="15" spans="1:14" ht="38.25">
      <c r="A15" s="107" t="str">
        <f>IF(ISBLANK('PRINT COPY -Batting Order Only'!C14)=TRUE,"",'PRINT COPY -Batting Order Only'!C14)</f>
        <v/>
      </c>
      <c r="B15" s="107" t="str">
        <f>IF(ISBLANK('PRINT COPY -Batting Order Only'!B14)=TRUE,"",'PRINT COPY -Batting Order Only'!B14)</f>
        <v/>
      </c>
      <c r="C15" s="111"/>
      <c r="D15" s="126" t="str">
        <f>+'LINEUP INPUT'!AH18</f>
        <v/>
      </c>
      <c r="E15" s="123"/>
      <c r="F15" s="126" t="str">
        <f>+'LINEUP INPUT'!AI18</f>
        <v/>
      </c>
      <c r="G15" s="123"/>
      <c r="H15" s="126" t="str">
        <f>+'LINEUP INPUT'!AJ18</f>
        <v/>
      </c>
      <c r="I15" s="123"/>
      <c r="J15" s="126" t="str">
        <f>+'LINEUP INPUT'!AK18</f>
        <v/>
      </c>
      <c r="K15" s="123"/>
      <c r="L15" s="126" t="str">
        <f>+'LINEUP INPUT'!AL18</f>
        <v/>
      </c>
      <c r="M15" s="123"/>
      <c r="N15" s="128" t="str">
        <f>+'LINEUP INPUT'!AM18</f>
        <v/>
      </c>
    </row>
    <row r="16" spans="1:14" ht="38.25">
      <c r="A16" s="121" t="str">
        <f>IF(ISBLANK('PRINT COPY -Batting Order Only'!C15)=TRUE,"",'PRINT COPY -Batting Order Only'!C15)</f>
        <v/>
      </c>
      <c r="B16" s="107" t="str">
        <f>IF(ISBLANK('PRINT COPY -Batting Order Only'!B15)=TRUE,"",'PRINT COPY -Batting Order Only'!B15)</f>
        <v/>
      </c>
      <c r="C16" s="111"/>
      <c r="D16" s="126" t="str">
        <f>+'LINEUP INPUT'!AH19</f>
        <v/>
      </c>
      <c r="E16" s="123"/>
      <c r="F16" s="126" t="str">
        <f>+'LINEUP INPUT'!AI19</f>
        <v/>
      </c>
      <c r="G16" s="123"/>
      <c r="H16" s="126" t="str">
        <f>+'LINEUP INPUT'!AJ19</f>
        <v/>
      </c>
      <c r="I16" s="123"/>
      <c r="J16" s="126" t="str">
        <f>+'LINEUP INPUT'!AK19</f>
        <v/>
      </c>
      <c r="K16" s="123"/>
      <c r="L16" s="126" t="str">
        <f>+'LINEUP INPUT'!AL19</f>
        <v/>
      </c>
      <c r="M16" s="123"/>
      <c r="N16" s="128" t="str">
        <f>+'LINEUP INPUT'!AM19</f>
        <v/>
      </c>
    </row>
    <row r="17" spans="1:14" ht="38.25">
      <c r="A17" s="121" t="str">
        <f>IF(ISBLANK('PRINT COPY -Batting Order Only'!C16)=TRUE,"",'PRINT COPY -Batting Order Only'!C16)</f>
        <v/>
      </c>
      <c r="B17" s="107" t="str">
        <f>IF(ISBLANK('PRINT COPY -Batting Order Only'!B16)=TRUE,"",'PRINT COPY -Batting Order Only'!B16)</f>
        <v/>
      </c>
      <c r="C17" s="111"/>
      <c r="D17" s="126" t="str">
        <f>+'LINEUP INPUT'!AH20</f>
        <v/>
      </c>
      <c r="E17" s="123"/>
      <c r="F17" s="126" t="str">
        <f>+'LINEUP INPUT'!AI20</f>
        <v/>
      </c>
      <c r="G17" s="123"/>
      <c r="H17" s="126" t="str">
        <f>+'LINEUP INPUT'!AJ20</f>
        <v/>
      </c>
      <c r="I17" s="123"/>
      <c r="J17" s="126" t="str">
        <f>+'LINEUP INPUT'!AK20</f>
        <v/>
      </c>
      <c r="K17" s="123"/>
      <c r="L17" s="126" t="str">
        <f>+'LINEUP INPUT'!AL20</f>
        <v/>
      </c>
      <c r="M17" s="123"/>
      <c r="N17" s="128" t="str">
        <f>+'LINEUP INPUT'!AM20</f>
        <v/>
      </c>
    </row>
    <row r="18" spans="1:14" ht="39" thickBot="1">
      <c r="A18" s="120" t="str">
        <f>IF(ISBLANK('PRINT COPY -Batting Order Only'!C17)=TRUE,"",'PRINT COPY -Batting Order Only'!C17)</f>
        <v/>
      </c>
      <c r="B18" s="120" t="str">
        <f>IF(ISBLANK('PRINT COPY -Batting Order Only'!B17)=TRUE,"",'PRINT COPY -Batting Order Only'!B17)</f>
        <v/>
      </c>
      <c r="C18" s="112"/>
      <c r="D18" s="124" t="str">
        <f>+'LINEUP INPUT'!AH21</f>
        <v/>
      </c>
      <c r="E18" s="130"/>
      <c r="F18" s="124" t="str">
        <f>+'LINEUP INPUT'!AI21</f>
        <v/>
      </c>
      <c r="G18" s="130"/>
      <c r="H18" s="124" t="str">
        <f>+'LINEUP INPUT'!AJ21</f>
        <v/>
      </c>
      <c r="I18" s="130"/>
      <c r="J18" s="124" t="str">
        <f>+'LINEUP INPUT'!AK21</f>
        <v/>
      </c>
      <c r="K18" s="130"/>
      <c r="L18" s="124" t="str">
        <f>+'LINEUP INPUT'!AL21</f>
        <v/>
      </c>
      <c r="M18" s="130"/>
      <c r="N18" s="129" t="str">
        <f>+'LINEUP INPUT'!AM21</f>
        <v/>
      </c>
    </row>
  </sheetData>
  <protectedRanges>
    <protectedRange sqref="A7:A18" name="Range1"/>
  </protectedRanges>
  <mergeCells count="3">
    <mergeCell ref="A1:N1"/>
    <mergeCell ref="A2:N2"/>
    <mergeCell ref="A3:N3"/>
  </mergeCells>
  <conditionalFormatting sqref="D7:N18">
    <cfRule type="cellIs" dxfId="0" priority="5" operator="equal">
      <formula>"OUT"</formula>
    </cfRule>
  </conditionalFormatting>
  <pageMargins left="0.7" right="0.7" top="0.75" bottom="0.75" header="0.3" footer="0.3"/>
  <pageSetup scale="59"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M17"/>
  <sheetViews>
    <sheetView showGridLines="0" zoomScale="70" zoomScaleNormal="70" workbookViewId="0">
      <selection activeCell="P7" sqref="P7"/>
    </sheetView>
  </sheetViews>
  <sheetFormatPr defaultRowHeight="15"/>
  <cols>
    <col min="1" max="1" width="30.7109375" style="99" bestFit="1" customWidth="1"/>
    <col min="2" max="2" width="1.140625" style="99" customWidth="1"/>
    <col min="3" max="3" width="18.7109375" style="99" customWidth="1"/>
    <col min="4" max="4" width="1.140625" style="99" customWidth="1"/>
    <col min="5" max="5" width="18.7109375" style="99" customWidth="1"/>
    <col min="6" max="6" width="1.140625" style="99" customWidth="1"/>
    <col min="7" max="7" width="18.7109375" style="99" customWidth="1"/>
    <col min="8" max="8" width="1.140625" style="99" customWidth="1"/>
    <col min="9" max="9" width="18.7109375" style="99" customWidth="1"/>
    <col min="10" max="10" width="1.140625" style="99" customWidth="1"/>
    <col min="11" max="11" width="18.7109375" style="99" customWidth="1"/>
    <col min="12" max="12" width="1.140625" style="99" customWidth="1"/>
    <col min="13" max="13" width="18.7109375" style="99" customWidth="1"/>
    <col min="14" max="16384" width="9.140625" style="99"/>
  </cols>
  <sheetData>
    <row r="1" spans="1:13" ht="60.75">
      <c r="A1" s="151">
        <f>'TEAM INFORMATION'!B6</f>
        <v>0</v>
      </c>
      <c r="B1" s="151"/>
      <c r="C1" s="151"/>
      <c r="D1" s="151"/>
      <c r="E1" s="151"/>
      <c r="F1" s="151"/>
      <c r="G1" s="151"/>
      <c r="H1" s="151"/>
      <c r="I1" s="151"/>
      <c r="J1" s="151"/>
      <c r="K1" s="151"/>
      <c r="L1" s="151"/>
      <c r="M1" s="151"/>
    </row>
    <row r="2" spans="1:13" ht="27.75">
      <c r="A2" s="152" t="str">
        <f>CONCATENATE("Lineup vs. ",'LINEUP INPUT'!C6)</f>
        <v xml:space="preserve">Lineup vs. </v>
      </c>
      <c r="B2" s="152"/>
      <c r="C2" s="152"/>
      <c r="D2" s="152"/>
      <c r="E2" s="152"/>
      <c r="F2" s="152"/>
      <c r="G2" s="152"/>
      <c r="H2" s="152"/>
      <c r="I2" s="152"/>
      <c r="J2" s="152"/>
      <c r="K2" s="152"/>
      <c r="L2" s="152"/>
      <c r="M2" s="152"/>
    </row>
    <row r="3" spans="1:13" ht="27.75">
      <c r="A3" s="153">
        <f>'LINEUP INPUT'!C4</f>
        <v>0</v>
      </c>
      <c r="B3" s="153"/>
      <c r="C3" s="153"/>
      <c r="D3" s="153"/>
      <c r="E3" s="153"/>
      <c r="F3" s="153"/>
      <c r="G3" s="153"/>
      <c r="H3" s="153"/>
      <c r="I3" s="153"/>
      <c r="J3" s="153"/>
      <c r="K3" s="153"/>
      <c r="L3" s="153"/>
      <c r="M3" s="153"/>
    </row>
    <row r="5" spans="1:13" ht="38.25" thickBot="1">
      <c r="A5" s="105" t="s">
        <v>28</v>
      </c>
      <c r="B5" s="105"/>
      <c r="C5" s="105">
        <v>1</v>
      </c>
      <c r="D5" s="105"/>
      <c r="E5" s="105">
        <v>2</v>
      </c>
      <c r="F5" s="105"/>
      <c r="G5" s="105">
        <v>3</v>
      </c>
      <c r="H5" s="105"/>
      <c r="I5" s="105">
        <v>4</v>
      </c>
      <c r="J5" s="105"/>
      <c r="K5" s="105">
        <v>5</v>
      </c>
      <c r="L5" s="105"/>
      <c r="M5" s="105">
        <v>6</v>
      </c>
    </row>
    <row r="6" spans="1:13" ht="38.25">
      <c r="A6" s="106" t="s">
        <v>27</v>
      </c>
      <c r="B6" s="110"/>
      <c r="C6" s="113" t="str">
        <f>IF(ISBLANK('LINEUP INPUT'!C25)=TRUE,"",'LINEUP INPUT'!C25)</f>
        <v/>
      </c>
      <c r="D6" s="114"/>
      <c r="E6" s="113" t="str">
        <f>IF(ISBLANK('LINEUP INPUT'!D25)=TRUE,"",'LINEUP INPUT'!D25)</f>
        <v/>
      </c>
      <c r="F6" s="114"/>
      <c r="G6" s="113" t="str">
        <f>IF(ISBLANK('LINEUP INPUT'!E25)=TRUE,"",'LINEUP INPUT'!E25)</f>
        <v/>
      </c>
      <c r="H6" s="114"/>
      <c r="I6" s="113" t="str">
        <f>IF(ISBLANK('LINEUP INPUT'!F25)=TRUE,"",'LINEUP INPUT'!F25)</f>
        <v/>
      </c>
      <c r="J6" s="114"/>
      <c r="K6" s="113" t="str">
        <f>IF(ISBLANK('LINEUP INPUT'!G25)=TRUE,"",'LINEUP INPUT'!G25)</f>
        <v/>
      </c>
      <c r="L6" s="114"/>
      <c r="M6" s="115" t="str">
        <f>IF(ISBLANK('LINEUP INPUT'!H25)=TRUE,"",'LINEUP INPUT'!H25)</f>
        <v/>
      </c>
    </row>
    <row r="7" spans="1:13" ht="38.25">
      <c r="A7" s="107" t="s">
        <v>25</v>
      </c>
      <c r="B7" s="111"/>
      <c r="C7" s="116" t="str">
        <f>IF(ISBLANK('LINEUP INPUT'!C26)=TRUE,"",'LINEUP INPUT'!C26)</f>
        <v/>
      </c>
      <c r="D7" s="117"/>
      <c r="E7" s="116" t="str">
        <f>IF(ISBLANK('LINEUP INPUT'!D26)=TRUE,"",'LINEUP INPUT'!D26)</f>
        <v/>
      </c>
      <c r="F7" s="117"/>
      <c r="G7" s="116" t="str">
        <f>IF(ISBLANK('LINEUP INPUT'!E26)=TRUE,"",'LINEUP INPUT'!E26)</f>
        <v/>
      </c>
      <c r="H7" s="117"/>
      <c r="I7" s="116" t="str">
        <f>IF(ISBLANK('LINEUP INPUT'!F26)=TRUE,"",'LINEUP INPUT'!F26)</f>
        <v/>
      </c>
      <c r="J7" s="117"/>
      <c r="K7" s="116" t="str">
        <f>IF(ISBLANK('LINEUP INPUT'!G26)=TRUE,"",'LINEUP INPUT'!G26)</f>
        <v/>
      </c>
      <c r="L7" s="117"/>
      <c r="M7" s="119" t="str">
        <f>IF(ISBLANK('LINEUP INPUT'!H26)=TRUE,"",'LINEUP INPUT'!H26)</f>
        <v/>
      </c>
    </row>
    <row r="8" spans="1:13" ht="38.25">
      <c r="A8" s="107" t="s">
        <v>23</v>
      </c>
      <c r="B8" s="111"/>
      <c r="C8" s="116" t="str">
        <f>IF(ISBLANK('LINEUP INPUT'!C27)=TRUE,"",'LINEUP INPUT'!C27)</f>
        <v/>
      </c>
      <c r="D8" s="117"/>
      <c r="E8" s="116" t="str">
        <f>IF(ISBLANK('LINEUP INPUT'!D27)=TRUE,"",'LINEUP INPUT'!D27)</f>
        <v/>
      </c>
      <c r="F8" s="117"/>
      <c r="G8" s="116" t="str">
        <f>IF(ISBLANK('LINEUP INPUT'!E27)=TRUE,"",'LINEUP INPUT'!E27)</f>
        <v/>
      </c>
      <c r="H8" s="117"/>
      <c r="I8" s="116" t="str">
        <f>IF(ISBLANK('LINEUP INPUT'!F27)=TRUE,"",'LINEUP INPUT'!F27)</f>
        <v/>
      </c>
      <c r="J8" s="117"/>
      <c r="K8" s="116" t="str">
        <f>IF(ISBLANK('LINEUP INPUT'!G27)=TRUE,"",'LINEUP INPUT'!G27)</f>
        <v/>
      </c>
      <c r="L8" s="117"/>
      <c r="M8" s="119" t="str">
        <f>IF(ISBLANK('LINEUP INPUT'!H27)=TRUE,"",'LINEUP INPUT'!H27)</f>
        <v/>
      </c>
    </row>
    <row r="9" spans="1:13" ht="38.25">
      <c r="A9" s="107" t="s">
        <v>21</v>
      </c>
      <c r="B9" s="111"/>
      <c r="C9" s="116" t="str">
        <f>IF(ISBLANK('LINEUP INPUT'!C28)=TRUE,"",'LINEUP INPUT'!C28)</f>
        <v/>
      </c>
      <c r="D9" s="117"/>
      <c r="E9" s="116" t="str">
        <f>IF(ISBLANK('LINEUP INPUT'!D28)=TRUE,"",'LINEUP INPUT'!D28)</f>
        <v/>
      </c>
      <c r="F9" s="117"/>
      <c r="G9" s="116" t="str">
        <f>IF(ISBLANK('LINEUP INPUT'!E28)=TRUE,"",'LINEUP INPUT'!E28)</f>
        <v/>
      </c>
      <c r="H9" s="117"/>
      <c r="I9" s="116" t="str">
        <f>IF(ISBLANK('LINEUP INPUT'!F28)=TRUE,"",'LINEUP INPUT'!F28)</f>
        <v/>
      </c>
      <c r="J9" s="117"/>
      <c r="K9" s="116" t="str">
        <f>IF(ISBLANK('LINEUP INPUT'!G28)=TRUE,"",'LINEUP INPUT'!G28)</f>
        <v/>
      </c>
      <c r="L9" s="117"/>
      <c r="M9" s="119" t="str">
        <f>IF(ISBLANK('LINEUP INPUT'!H28)=TRUE,"",'LINEUP INPUT'!H28)</f>
        <v/>
      </c>
    </row>
    <row r="10" spans="1:13" ht="38.25">
      <c r="A10" s="107" t="s">
        <v>19</v>
      </c>
      <c r="B10" s="111"/>
      <c r="C10" s="116" t="str">
        <f>IF(ISBLANK('LINEUP INPUT'!C29)=TRUE,"",'LINEUP INPUT'!C29)</f>
        <v/>
      </c>
      <c r="D10" s="117"/>
      <c r="E10" s="116" t="str">
        <f>IF(ISBLANK('LINEUP INPUT'!D29)=TRUE,"",'LINEUP INPUT'!D29)</f>
        <v/>
      </c>
      <c r="F10" s="117"/>
      <c r="G10" s="116" t="str">
        <f>IF(ISBLANK('LINEUP INPUT'!E29)=TRUE,"",'LINEUP INPUT'!E29)</f>
        <v/>
      </c>
      <c r="H10" s="117"/>
      <c r="I10" s="116" t="str">
        <f>IF(ISBLANK('LINEUP INPUT'!F29)=TRUE,"",'LINEUP INPUT'!F29)</f>
        <v/>
      </c>
      <c r="J10" s="117"/>
      <c r="K10" s="116" t="str">
        <f>IF(ISBLANK('LINEUP INPUT'!G29)=TRUE,"",'LINEUP INPUT'!G29)</f>
        <v/>
      </c>
      <c r="L10" s="117"/>
      <c r="M10" s="119" t="str">
        <f>IF(ISBLANK('LINEUP INPUT'!H29)=TRUE,"",'LINEUP INPUT'!H29)</f>
        <v/>
      </c>
    </row>
    <row r="11" spans="1:13" ht="38.25">
      <c r="A11" s="107" t="s">
        <v>17</v>
      </c>
      <c r="B11" s="111"/>
      <c r="C11" s="116" t="str">
        <f>IF(ISBLANK('LINEUP INPUT'!C30)=TRUE,"",'LINEUP INPUT'!C30)</f>
        <v/>
      </c>
      <c r="D11" s="117"/>
      <c r="E11" s="116" t="str">
        <f>IF(ISBLANK('LINEUP INPUT'!D30)=TRUE,"",'LINEUP INPUT'!D30)</f>
        <v/>
      </c>
      <c r="F11" s="117"/>
      <c r="G11" s="116" t="str">
        <f>IF(ISBLANK('LINEUP INPUT'!E30)=TRUE,"",'LINEUP INPUT'!E30)</f>
        <v/>
      </c>
      <c r="H11" s="117"/>
      <c r="I11" s="116" t="str">
        <f>IF(ISBLANK('LINEUP INPUT'!F30)=TRUE,"",'LINEUP INPUT'!F30)</f>
        <v/>
      </c>
      <c r="J11" s="117"/>
      <c r="K11" s="116" t="str">
        <f>IF(ISBLANK('LINEUP INPUT'!G30)=TRUE,"",'LINEUP INPUT'!G30)</f>
        <v/>
      </c>
      <c r="L11" s="117"/>
      <c r="M11" s="119" t="str">
        <f>IF(ISBLANK('LINEUP INPUT'!H30)=TRUE,"",'LINEUP INPUT'!H30)</f>
        <v/>
      </c>
    </row>
    <row r="12" spans="1:13" ht="38.25">
      <c r="A12" s="107" t="s">
        <v>15</v>
      </c>
      <c r="B12" s="111"/>
      <c r="C12" s="116" t="str">
        <f>IF(ISBLANK('LINEUP INPUT'!C31)=TRUE,"",'LINEUP INPUT'!C31)</f>
        <v/>
      </c>
      <c r="D12" s="117"/>
      <c r="E12" s="116" t="str">
        <f>IF(ISBLANK('LINEUP INPUT'!D31)=TRUE,"",'LINEUP INPUT'!D31)</f>
        <v/>
      </c>
      <c r="F12" s="117"/>
      <c r="G12" s="116" t="str">
        <f>IF(ISBLANK('LINEUP INPUT'!E31)=TRUE,"",'LINEUP INPUT'!E31)</f>
        <v/>
      </c>
      <c r="H12" s="117"/>
      <c r="I12" s="116" t="str">
        <f>IF(ISBLANK('LINEUP INPUT'!F31)=TRUE,"",'LINEUP INPUT'!F31)</f>
        <v/>
      </c>
      <c r="J12" s="117"/>
      <c r="K12" s="116" t="str">
        <f>IF(ISBLANK('LINEUP INPUT'!G31)=TRUE,"",'LINEUP INPUT'!G31)</f>
        <v/>
      </c>
      <c r="L12" s="117"/>
      <c r="M12" s="119" t="str">
        <f>IF(ISBLANK('LINEUP INPUT'!H31)=TRUE,"",'LINEUP INPUT'!H31)</f>
        <v/>
      </c>
    </row>
    <row r="13" spans="1:13" ht="38.25">
      <c r="A13" s="107" t="s">
        <v>13</v>
      </c>
      <c r="B13" s="111"/>
      <c r="C13" s="116" t="str">
        <f>IF(ISBLANK('LINEUP INPUT'!C32)=TRUE,"",'LINEUP INPUT'!C32)</f>
        <v/>
      </c>
      <c r="D13" s="117"/>
      <c r="E13" s="116" t="str">
        <f>IF(ISBLANK('LINEUP INPUT'!D32)=TRUE,"",'LINEUP INPUT'!D32)</f>
        <v/>
      </c>
      <c r="F13" s="117"/>
      <c r="G13" s="116" t="str">
        <f>IF(ISBLANK('LINEUP INPUT'!E32)=TRUE,"",'LINEUP INPUT'!E32)</f>
        <v/>
      </c>
      <c r="H13" s="117"/>
      <c r="I13" s="116" t="str">
        <f>IF(ISBLANK('LINEUP INPUT'!F32)=TRUE,"",'LINEUP INPUT'!F32)</f>
        <v/>
      </c>
      <c r="J13" s="117"/>
      <c r="K13" s="116" t="str">
        <f>IF(ISBLANK('LINEUP INPUT'!G32)=TRUE,"",'LINEUP INPUT'!G32)</f>
        <v/>
      </c>
      <c r="L13" s="117"/>
      <c r="M13" s="119" t="str">
        <f>IF(ISBLANK('LINEUP INPUT'!H32)=TRUE,"",'LINEUP INPUT'!H32)</f>
        <v/>
      </c>
    </row>
    <row r="14" spans="1:13" ht="38.25">
      <c r="A14" s="107" t="s">
        <v>11</v>
      </c>
      <c r="B14" s="111"/>
      <c r="C14" s="116" t="str">
        <f>IF(ISBLANK('LINEUP INPUT'!C33)=TRUE,"",'LINEUP INPUT'!C33)</f>
        <v/>
      </c>
      <c r="D14" s="117"/>
      <c r="E14" s="116" t="str">
        <f>IF(ISBLANK('LINEUP INPUT'!D33)=TRUE,"",'LINEUP INPUT'!D33)</f>
        <v/>
      </c>
      <c r="F14" s="117"/>
      <c r="G14" s="116" t="str">
        <f>IF(ISBLANK('LINEUP INPUT'!E33)=TRUE,"",'LINEUP INPUT'!E33)</f>
        <v/>
      </c>
      <c r="H14" s="117"/>
      <c r="I14" s="116" t="str">
        <f>IF(ISBLANK('LINEUP INPUT'!F33)=TRUE,"",'LINEUP INPUT'!F33)</f>
        <v/>
      </c>
      <c r="J14" s="117"/>
      <c r="K14" s="116" t="str">
        <f>IF(ISBLANK('LINEUP INPUT'!G33)=TRUE,"",'LINEUP INPUT'!G33)</f>
        <v/>
      </c>
      <c r="L14" s="117"/>
      <c r="M14" s="119" t="str">
        <f>IF(ISBLANK('LINEUP INPUT'!H33)=TRUE,"",'LINEUP INPUT'!H33)</f>
        <v/>
      </c>
    </row>
    <row r="15" spans="1:13" ht="38.25">
      <c r="A15" s="107" t="s">
        <v>9</v>
      </c>
      <c r="B15" s="111"/>
      <c r="C15" s="116" t="str">
        <f>IF(ISBLANK('LINEUP INPUT'!C34)=TRUE,"",'LINEUP INPUT'!C34)</f>
        <v/>
      </c>
      <c r="D15" s="117"/>
      <c r="E15" s="116" t="str">
        <f>IF(ISBLANK('LINEUP INPUT'!D34)=TRUE,"",'LINEUP INPUT'!D34)</f>
        <v/>
      </c>
      <c r="F15" s="117"/>
      <c r="G15" s="116" t="str">
        <f>IF(ISBLANK('LINEUP INPUT'!E34)=TRUE,"",'LINEUP INPUT'!E34)</f>
        <v/>
      </c>
      <c r="H15" s="117"/>
      <c r="I15" s="116" t="str">
        <f>IF(ISBLANK('LINEUP INPUT'!F34)=TRUE,"",'LINEUP INPUT'!F34)</f>
        <v/>
      </c>
      <c r="J15" s="117"/>
      <c r="K15" s="116" t="str">
        <f>IF(ISBLANK('LINEUP INPUT'!G34)=TRUE,"",'LINEUP INPUT'!G34)</f>
        <v/>
      </c>
      <c r="L15" s="117"/>
      <c r="M15" s="119" t="str">
        <f>IF(ISBLANK('LINEUP INPUT'!H34)=TRUE,"",'LINEUP INPUT'!H34)</f>
        <v/>
      </c>
    </row>
    <row r="16" spans="1:13" ht="38.25">
      <c r="A16" s="108" t="s">
        <v>7</v>
      </c>
      <c r="B16" s="111"/>
      <c r="C16" s="131" t="str">
        <f>IF(ISBLANK('LINEUP INPUT'!C35)=TRUE,"",'LINEUP INPUT'!C35)</f>
        <v/>
      </c>
      <c r="D16" s="117"/>
      <c r="E16" s="132" t="str">
        <f>IF(ISBLANK('LINEUP INPUT'!D35)=TRUE,"",'LINEUP INPUT'!D35)</f>
        <v/>
      </c>
      <c r="F16" s="117"/>
      <c r="G16" s="132" t="str">
        <f>IF(ISBLANK('LINEUP INPUT'!E35)=TRUE,"",'LINEUP INPUT'!E35)</f>
        <v/>
      </c>
      <c r="H16" s="117"/>
      <c r="I16" s="132" t="str">
        <f>IF(ISBLANK('LINEUP INPUT'!F35)=TRUE,"",'LINEUP INPUT'!F35)</f>
        <v/>
      </c>
      <c r="J16" s="117"/>
      <c r="K16" s="132" t="str">
        <f>IF(ISBLANK('LINEUP INPUT'!G35)=TRUE,"",'LINEUP INPUT'!G35)</f>
        <v/>
      </c>
      <c r="L16" s="117"/>
      <c r="M16" s="133" t="str">
        <f>IF(ISBLANK('LINEUP INPUT'!H35)=TRUE,"",'LINEUP INPUT'!H35)</f>
        <v/>
      </c>
    </row>
    <row r="17" spans="1:13" ht="39" thickBot="1">
      <c r="A17" s="109" t="s">
        <v>7</v>
      </c>
      <c r="B17" s="112"/>
      <c r="C17" s="134" t="str">
        <f>IF(ISBLANK('LINEUP INPUT'!C36)=TRUE,"",'LINEUP INPUT'!C36)</f>
        <v/>
      </c>
      <c r="D17" s="118"/>
      <c r="E17" s="135" t="str">
        <f>IF(ISBLANK('LINEUP INPUT'!D36)=TRUE,"",'LINEUP INPUT'!D36)</f>
        <v/>
      </c>
      <c r="F17" s="118"/>
      <c r="G17" s="135" t="str">
        <f>IF(ISBLANK('LINEUP INPUT'!E36)=TRUE,"",'LINEUP INPUT'!E36)</f>
        <v/>
      </c>
      <c r="H17" s="118"/>
      <c r="I17" s="135" t="str">
        <f>IF(ISBLANK('LINEUP INPUT'!F36)=TRUE,"",'LINEUP INPUT'!F36)</f>
        <v/>
      </c>
      <c r="J17" s="118"/>
      <c r="K17" s="135" t="str">
        <f>IF(ISBLANK('LINEUP INPUT'!G36)=TRUE,"",'LINEUP INPUT'!G36)</f>
        <v/>
      </c>
      <c r="L17" s="118"/>
      <c r="M17" s="136" t="str">
        <f>IF(ISBLANK('LINEUP INPUT'!H36)=TRUE,"",'LINEUP INPUT'!H36)</f>
        <v/>
      </c>
    </row>
  </sheetData>
  <mergeCells count="3">
    <mergeCell ref="A1:M1"/>
    <mergeCell ref="A2:M2"/>
    <mergeCell ref="A3:M3"/>
  </mergeCells>
  <printOptions horizontalCentered="1"/>
  <pageMargins left="0.7" right="0.7" top="0.75" bottom="0.75" header="0.3" footer="0.3"/>
  <pageSetup scale="81" orientation="landscape" verticalDpi="0" r:id="rId1"/>
</worksheet>
</file>

<file path=xl/worksheets/sheet5.xml><?xml version="1.0" encoding="utf-8"?>
<worksheet xmlns="http://schemas.openxmlformats.org/spreadsheetml/2006/main" xmlns:r="http://schemas.openxmlformats.org/officeDocument/2006/relationships">
  <dimension ref="A1:C23"/>
  <sheetViews>
    <sheetView showGridLines="0" zoomScale="85" zoomScaleNormal="85" workbookViewId="0">
      <selection activeCell="G7" sqref="G7"/>
    </sheetView>
  </sheetViews>
  <sheetFormatPr defaultRowHeight="15"/>
  <cols>
    <col min="1" max="1" width="3.85546875" style="99" bestFit="1" customWidth="1"/>
    <col min="2" max="2" width="46" style="99" customWidth="1"/>
    <col min="3" max="3" width="23.7109375" style="99" customWidth="1"/>
    <col min="4" max="16384" width="9.140625" style="99"/>
  </cols>
  <sheetData>
    <row r="1" spans="1:3" ht="60.75">
      <c r="A1" s="151">
        <f>'TEAM INFORMATION'!B6</f>
        <v>0</v>
      </c>
      <c r="B1" s="151"/>
      <c r="C1" s="151"/>
    </row>
    <row r="2" spans="1:3" ht="27.75">
      <c r="A2" s="152" t="str">
        <f>CONCATENATE("Lineup vs. ",'LINEUP INPUT'!C6)</f>
        <v xml:space="preserve">Lineup vs. </v>
      </c>
      <c r="B2" s="152"/>
      <c r="C2" s="152"/>
    </row>
    <row r="3" spans="1:3" ht="27.75">
      <c r="A3" s="153">
        <f>'LINEUP INPUT'!C4</f>
        <v>0</v>
      </c>
      <c r="B3" s="153"/>
      <c r="C3" s="153"/>
    </row>
    <row r="4" spans="1:3" ht="15.75" thickBot="1"/>
    <row r="5" spans="1:3" ht="39.950000000000003" customHeight="1" thickBot="1">
      <c r="B5" s="103" t="s">
        <v>32</v>
      </c>
      <c r="C5" s="103" t="s">
        <v>45</v>
      </c>
    </row>
    <row r="6" spans="1:3" ht="39.950000000000003" customHeight="1" thickBot="1">
      <c r="A6" s="102">
        <v>1</v>
      </c>
      <c r="B6" s="104" t="str">
        <f>IF(ISBLANK('LINEUP INPUT'!B10)=TRUE,"",'LINEUP INPUT'!B10)</f>
        <v/>
      </c>
      <c r="C6" s="104" t="str">
        <f>IF(IFERROR(VLOOKUP(B6,'TEAM INFORMATION'!$A$11:$B$20,2,FALSE),"")=0,"",IFERROR(VLOOKUP(B6,'TEAM INFORMATION'!$A$11:$B$20,2,FALSE),""))</f>
        <v/>
      </c>
    </row>
    <row r="7" spans="1:3" ht="39.950000000000003" customHeight="1" thickBot="1">
      <c r="A7" s="102">
        <v>2</v>
      </c>
      <c r="B7" s="104" t="str">
        <f>IF(ISBLANK('LINEUP INPUT'!B11)=TRUE,"",'LINEUP INPUT'!B11)</f>
        <v/>
      </c>
      <c r="C7" s="104" t="str">
        <f>IF(IFERROR(VLOOKUP(B7,'TEAM INFORMATION'!$A$11:$B$20,2,FALSE),"")=0,"",IFERROR(VLOOKUP(B7,'TEAM INFORMATION'!$A$11:$B$20,2,FALSE),""))</f>
        <v/>
      </c>
    </row>
    <row r="8" spans="1:3" ht="39.950000000000003" customHeight="1" thickBot="1">
      <c r="A8" s="102">
        <v>3</v>
      </c>
      <c r="B8" s="104" t="str">
        <f>IF(ISBLANK('LINEUP INPUT'!B12)=TRUE,"",'LINEUP INPUT'!B12)</f>
        <v/>
      </c>
      <c r="C8" s="104" t="str">
        <f>IF(IFERROR(VLOOKUP(B8,'TEAM INFORMATION'!$A$11:$B$20,2,FALSE),"")=0,"",IFERROR(VLOOKUP(B8,'TEAM INFORMATION'!$A$11:$B$20,2,FALSE),""))</f>
        <v/>
      </c>
    </row>
    <row r="9" spans="1:3" ht="39.950000000000003" customHeight="1" thickBot="1">
      <c r="A9" s="102">
        <v>4</v>
      </c>
      <c r="B9" s="104" t="str">
        <f>IF(ISBLANK('LINEUP INPUT'!B13)=TRUE,"",'LINEUP INPUT'!B13)</f>
        <v/>
      </c>
      <c r="C9" s="104" t="str">
        <f>IF(IFERROR(VLOOKUP(B9,'TEAM INFORMATION'!$A$11:$B$20,2,FALSE),"")=0,"",IFERROR(VLOOKUP(B9,'TEAM INFORMATION'!$A$11:$B$20,2,FALSE),""))</f>
        <v/>
      </c>
    </row>
    <row r="10" spans="1:3" ht="39.950000000000003" customHeight="1" thickBot="1">
      <c r="A10" s="102">
        <v>5</v>
      </c>
      <c r="B10" s="104" t="str">
        <f>IF(ISBLANK('LINEUP INPUT'!B14)=TRUE,"",'LINEUP INPUT'!B14)</f>
        <v/>
      </c>
      <c r="C10" s="104" t="str">
        <f>IF(IFERROR(VLOOKUP(B10,'TEAM INFORMATION'!$A$11:$B$20,2,FALSE),"")=0,"",IFERROR(VLOOKUP(B10,'TEAM INFORMATION'!$A$11:$B$20,2,FALSE),""))</f>
        <v/>
      </c>
    </row>
    <row r="11" spans="1:3" ht="39.950000000000003" customHeight="1" thickBot="1">
      <c r="A11" s="102">
        <v>6</v>
      </c>
      <c r="B11" s="104" t="str">
        <f>IF(ISBLANK('LINEUP INPUT'!B15)=TRUE,"",'LINEUP INPUT'!B15)</f>
        <v/>
      </c>
      <c r="C11" s="104" t="str">
        <f>IF(IFERROR(VLOOKUP(B11,'TEAM INFORMATION'!$A$11:$B$20,2,FALSE),"")=0,"",IFERROR(VLOOKUP(B11,'TEAM INFORMATION'!$A$11:$B$20,2,FALSE),""))</f>
        <v/>
      </c>
    </row>
    <row r="12" spans="1:3" ht="39.950000000000003" customHeight="1" thickBot="1">
      <c r="A12" s="102">
        <v>7</v>
      </c>
      <c r="B12" s="104" t="str">
        <f>IF(ISBLANK('LINEUP INPUT'!B16)=TRUE,"",'LINEUP INPUT'!B16)</f>
        <v/>
      </c>
      <c r="C12" s="104" t="str">
        <f>IF(IFERROR(VLOOKUP(B12,'TEAM INFORMATION'!$A$11:$B$20,2,FALSE),"")=0,"",IFERROR(VLOOKUP(B12,'TEAM INFORMATION'!$A$11:$B$20,2,FALSE),""))</f>
        <v/>
      </c>
    </row>
    <row r="13" spans="1:3" ht="39.950000000000003" customHeight="1" thickBot="1">
      <c r="A13" s="102">
        <v>8</v>
      </c>
      <c r="B13" s="104" t="str">
        <f>IF(ISBLANK('LINEUP INPUT'!B17)=TRUE,"",'LINEUP INPUT'!B17)</f>
        <v/>
      </c>
      <c r="C13" s="104" t="str">
        <f>IF(IFERROR(VLOOKUP(B13,'TEAM INFORMATION'!$A$11:$B$20,2,FALSE),"")=0,"",IFERROR(VLOOKUP(B13,'TEAM INFORMATION'!$A$11:$B$20,2,FALSE),""))</f>
        <v/>
      </c>
    </row>
    <row r="14" spans="1:3" ht="39.950000000000003" customHeight="1" thickBot="1">
      <c r="A14" s="102">
        <v>9</v>
      </c>
      <c r="B14" s="104" t="str">
        <f>IF(ISBLANK('LINEUP INPUT'!B18)=TRUE,"",'LINEUP INPUT'!B18)</f>
        <v/>
      </c>
      <c r="C14" s="104" t="str">
        <f>IF(IFERROR(VLOOKUP(B14,'TEAM INFORMATION'!$A$11:$B$20,2,FALSE),"")=0,"",IFERROR(VLOOKUP(B14,'TEAM INFORMATION'!$A$11:$B$20,2,FALSE),""))</f>
        <v/>
      </c>
    </row>
    <row r="15" spans="1:3" ht="39.950000000000003" customHeight="1" thickBot="1">
      <c r="A15" s="102">
        <v>10</v>
      </c>
      <c r="B15" s="104" t="str">
        <f>IF(ISBLANK('LINEUP INPUT'!B19)=TRUE,"",'LINEUP INPUT'!B19)</f>
        <v/>
      </c>
      <c r="C15" s="104" t="str">
        <f>IF(IFERROR(VLOOKUP(B15,'TEAM INFORMATION'!$A$11:$B$20,2,FALSE),"")=0,"",IFERROR(VLOOKUP(B15,'TEAM INFORMATION'!$A$11:$B$20,2,FALSE),""))</f>
        <v/>
      </c>
    </row>
    <row r="16" spans="1:3" ht="39.950000000000003" customHeight="1" thickBot="1">
      <c r="A16" s="102">
        <v>11</v>
      </c>
      <c r="B16" s="104" t="str">
        <f>IF(ISBLANK('LINEUP INPUT'!B20)=TRUE,"",'LINEUP INPUT'!B20)</f>
        <v/>
      </c>
      <c r="C16" s="104" t="str">
        <f>IF(IFERROR(VLOOKUP(B16,'TEAM INFORMATION'!$A$11:$B$20,2,FALSE),"")=0,"",IFERROR(VLOOKUP(B16,'TEAM INFORMATION'!$A$11:$B$20,2,FALSE),""))</f>
        <v/>
      </c>
    </row>
    <row r="17" spans="1:3" ht="39.950000000000003" customHeight="1" thickBot="1">
      <c r="A17" s="102">
        <v>12</v>
      </c>
      <c r="B17" s="104" t="str">
        <f>IF(ISBLANK('LINEUP INPUT'!B21)=TRUE,"",'LINEUP INPUT'!B21)</f>
        <v/>
      </c>
      <c r="C17" s="104" t="str">
        <f>IF(IFERROR(VLOOKUP(B17,'TEAM INFORMATION'!$A$11:$B$20,2,FALSE),"")=0,"",IFERROR(VLOOKUP(B17,'TEAM INFORMATION'!$A$11:$B$20,2,FALSE),""))</f>
        <v/>
      </c>
    </row>
    <row r="18" spans="1:3" ht="27.75">
      <c r="A18" s="100"/>
      <c r="B18" s="100"/>
    </row>
    <row r="19" spans="1:3" ht="27.75">
      <c r="A19" s="100"/>
      <c r="B19" s="100"/>
    </row>
    <row r="20" spans="1:3" ht="27.75">
      <c r="A20" s="100"/>
      <c r="B20" s="100"/>
    </row>
    <row r="21" spans="1:3" ht="27.75">
      <c r="A21" s="100"/>
      <c r="B21" s="100"/>
    </row>
    <row r="22" spans="1:3" ht="27.75">
      <c r="A22" s="100"/>
      <c r="B22" s="100"/>
    </row>
    <row r="23" spans="1:3" ht="27.75">
      <c r="A23" s="100"/>
      <c r="B23" s="100"/>
    </row>
  </sheetData>
  <mergeCells count="3">
    <mergeCell ref="A1:C1"/>
    <mergeCell ref="A2:C2"/>
    <mergeCell ref="A3:C3"/>
  </mergeCells>
  <printOptions horizontalCentered="1" verticalCentered="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TEAM INFORMATION</vt:lpstr>
      <vt:lpstr>LINEUP INPUT</vt:lpstr>
      <vt:lpstr>PRINT COPY- Batting &amp; Postions </vt:lpstr>
      <vt:lpstr>PRINT COPY - Positions Only</vt:lpstr>
      <vt:lpstr>PRINT COPY -Batting Order Only</vt:lpstr>
      <vt:lpstr>List</vt:lpstr>
      <vt:lpstr>'LINEUP INPUT'!Print_Area</vt:lpstr>
      <vt:lpstr>'PRINT COPY - Positions Only'!Print_Area</vt:lpstr>
      <vt:lpstr>'PRINT COPY -Batting Order Only'!Print_Area</vt:lpstr>
      <vt:lpstr>'LINEUP INPUT'!Print_Titles</vt:lpstr>
      <vt:lpstr>Roster</vt:lpstr>
      <vt:lpstr>Team</vt:lpstr>
    </vt:vector>
  </TitlesOfParts>
  <Company>Isis Pharmaceuticals,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Gonzales</dc:creator>
  <cp:lastModifiedBy>Kurt Ergene</cp:lastModifiedBy>
  <cp:lastPrinted>2013-02-27T17:48:07Z</cp:lastPrinted>
  <dcterms:created xsi:type="dcterms:W3CDTF">2013-02-27T04:29:39Z</dcterms:created>
  <dcterms:modified xsi:type="dcterms:W3CDTF">2014-03-03T01:31:21Z</dcterms:modified>
</cp:coreProperties>
</file>